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periments" sheetId="1" state="visible" r:id="rId3"/>
    <sheet name="Dashboard" sheetId="2" state="visible" r:id="rId4"/>
    <sheet name="Experiment Template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<sst xmlns="http://schemas.openxmlformats.org/spreadsheetml/2006/main" count="155" uniqueCount="120">
  <si>
    <t xml:space="preserve">Exp ID</t>
  </si>
  <si>
    <t xml:space="preserve">Date Started</t>
  </si>
  <si>
    <t xml:space="preserve">Channel</t>
  </si>
  <si>
    <t xml:space="preserve">Hypothesis</t>
  </si>
  <si>
    <t xml:space="preserve">Experiment Description</t>
  </si>
  <si>
    <t xml:space="preserve">Primary Metric</t>
  </si>
  <si>
    <t xml:space="preserve">Baseline Value</t>
  </si>
  <si>
    <t xml:space="preserve">Target Value</t>
  </si>
  <si>
    <t xml:space="preserve">Actual Result</t>
  </si>
  <si>
    <t xml:space="preserve">Improvement %</t>
  </si>
  <si>
    <t xml:space="preserve">Status</t>
  </si>
  <si>
    <t xml:space="preserve">Decision</t>
  </si>
  <si>
    <t xml:space="preserve">Confidence Level</t>
  </si>
  <si>
    <t xml:space="preserve">Cost</t>
  </si>
  <si>
    <t xml:space="preserve">Revenue Impact</t>
  </si>
  <si>
    <t xml:space="preserve">ROI</t>
  </si>
  <si>
    <t xml:space="preserve">Notes</t>
  </si>
  <si>
    <t xml:space="preserve">Next Action</t>
  </si>
  <si>
    <t xml:space="preserve">GE-001</t>
  </si>
  <si>
    <t xml:space="preserve">2026-01-15</t>
  </si>
  <si>
    <t xml:space="preserve">Organic</t>
  </si>
  <si>
    <t xml:space="preserve">Better headline increases conversion</t>
  </si>
  <si>
    <t xml:space="preserve">Landing page headline A/B test</t>
  </si>
  <si>
    <t xml:space="preserve">Conversion Rate</t>
  </si>
  <si>
    <t xml:space="preserve">Won</t>
  </si>
  <si>
    <t xml:space="preserve">Keep</t>
  </si>
  <si>
    <t xml:space="preserve">High</t>
  </si>
  <si>
    <t xml:space="preserve">GE-002</t>
  </si>
  <si>
    <t xml:space="preserve">2026-01-18</t>
  </si>
  <si>
    <t xml:space="preserve">Paid</t>
  </si>
  <si>
    <t xml:space="preserve">Facebook creative resonates with audience</t>
  </si>
  <si>
    <t xml:space="preserve">Facebook ad creative test (3 variants)</t>
  </si>
  <si>
    <t xml:space="preserve">Cost Per Acquisition</t>
  </si>
  <si>
    <t xml:space="preserve">GE-003</t>
  </si>
  <si>
    <t xml:space="preserve">2026-01-22</t>
  </si>
  <si>
    <t xml:space="preserve">Email</t>
  </si>
  <si>
    <t xml:space="preserve">Personalized subject increases open rate</t>
  </si>
  <si>
    <t xml:space="preserve">Email subject line test (5 variants)</t>
  </si>
  <si>
    <t xml:space="preserve">Open Rate</t>
  </si>
  <si>
    <t xml:space="preserve">GE-004</t>
  </si>
  <si>
    <t xml:space="preserve">2026-02-01</t>
  </si>
  <si>
    <t xml:space="preserve">Simplified pricing improves conversions</t>
  </si>
  <si>
    <t xml:space="preserve">Pricing page layout redesign</t>
  </si>
  <si>
    <t xml:space="preserve">Booking Rate</t>
  </si>
  <si>
    <t xml:space="preserve">GE-005</t>
  </si>
  <si>
    <t xml:space="preserve">2026-02-05</t>
  </si>
  <si>
    <t xml:space="preserve">Referral</t>
  </si>
  <si>
    <t xml:space="preserve">Increased incentive drives referrals</t>
  </si>
  <si>
    <t xml:space="preserve">Referral incentive test ($25 vs $50)</t>
  </si>
  <si>
    <t xml:space="preserve">Referrals/Month</t>
  </si>
  <si>
    <t xml:space="preserve">Medium</t>
  </si>
  <si>
    <t xml:space="preserve">GE-006</t>
  </si>
  <si>
    <t xml:space="preserve">2026-02-10</t>
  </si>
  <si>
    <t xml:space="preserve">Content</t>
  </si>
  <si>
    <t xml:space="preserve">Video content has higher engagement</t>
  </si>
  <si>
    <t xml:space="preserve">Content format test (video vs blog)</t>
  </si>
  <si>
    <t xml:space="preserve">Engagement Rate</t>
  </si>
  <si>
    <t xml:space="preserve">GE-007</t>
  </si>
  <si>
    <t xml:space="preserve">2026-02-15</t>
  </si>
  <si>
    <t xml:space="preserve">Simpler flow reduces drop-off</t>
  </si>
  <si>
    <t xml:space="preserve">Onboarding flow simplification</t>
  </si>
  <si>
    <t xml:space="preserve">Completion Rate</t>
  </si>
  <si>
    <t xml:space="preserve">GE-008</t>
  </si>
  <si>
    <t xml:space="preserve">2026-02-18</t>
  </si>
  <si>
    <t xml:space="preserve">Exit intent capture recovers lost users</t>
  </si>
  <si>
    <t xml:space="preserve">Exit-intent popup test</t>
  </si>
  <si>
    <t xml:space="preserve">Recovery Rate</t>
  </si>
  <si>
    <t xml:space="preserve">Inconclusive</t>
  </si>
  <si>
    <t xml:space="preserve">Iterate</t>
  </si>
  <si>
    <t xml:space="preserve">Low</t>
  </si>
  <si>
    <t xml:space="preserve">GE-009</t>
  </si>
  <si>
    <t xml:space="preserve">2026-02-22</t>
  </si>
  <si>
    <t xml:space="preserve">Social</t>
  </si>
  <si>
    <t xml:space="preserve">Social proof builds trust and conversions</t>
  </si>
  <si>
    <t xml:space="preserve">Social proof placement test</t>
  </si>
  <si>
    <t xml:space="preserve">GE-010</t>
  </si>
  <si>
    <t xml:space="preserve">2026-03-01</t>
  </si>
  <si>
    <t xml:space="preserve">CTA button color influences clicks</t>
  </si>
  <si>
    <t xml:space="preserve">CTA button color/copy test</t>
  </si>
  <si>
    <t xml:space="preserve">Click Rate</t>
  </si>
  <si>
    <t xml:space="preserve">Running</t>
  </si>
  <si>
    <t xml:space="preserve">GROWTH EXPERIMENTS DASHBOARD</t>
  </si>
  <si>
    <t xml:space="preserve">EXPERIMENTS BY STATUS</t>
  </si>
  <si>
    <t xml:space="preserve">PERFORMANCE SUMMARY</t>
  </si>
  <si>
    <t xml:space="preserve">Total Experiments</t>
  </si>
  <si>
    <t xml:space="preserve">Monthly Velocity</t>
  </si>
  <si>
    <t xml:space="preserve">Lost</t>
  </si>
  <si>
    <t xml:space="preserve">WIN RATE</t>
  </si>
  <si>
    <t xml:space="preserve">AVG ROI (Winners)</t>
  </si>
  <si>
    <t xml:space="preserve">TOTAL REVENUE IMPACT (Winners)</t>
  </si>
  <si>
    <t xml:space="preserve">EXPERIMENTS BY CHANNEL</t>
  </si>
  <si>
    <t xml:space="preserve">PR</t>
  </si>
  <si>
    <t xml:space="preserve">EXPERIMENT DESIGN TEMPLATE</t>
  </si>
  <si>
    <t xml:space="preserve">STEP 1: HYPOTHESIS</t>
  </si>
  <si>
    <t xml:space="preserve">Format: If we [change], then [metric] will [direction] by [amount] because [reason]</t>
  </si>
  <si>
    <t xml:space="preserve">Example: If we simplify the checkout flow (reduce from 3 steps to 1 page), then conversion rate will increase by 15% because fewer drop-off points.</t>
  </si>
  <si>
    <t xml:space="preserve">STEP 2: VARIABLES</t>
  </si>
  <si>
    <t xml:space="preserve">Control Group:</t>
  </si>
  <si>
    <t xml:space="preserve">[Describe current experience]</t>
  </si>
  <si>
    <t xml:space="preserve">Test Group:</t>
  </si>
  <si>
    <t xml:space="preserve">[Describe new variation]</t>
  </si>
  <si>
    <t xml:space="preserve">STEP 3: SAMPLE SIZE</t>
  </si>
  <si>
    <t xml:space="preserve">Baseline Metric:</t>
  </si>
  <si>
    <t xml:space="preserve">[Current value]</t>
  </si>
  <si>
    <t xml:space="preserve">Desired Improvement:</t>
  </si>
  <si>
    <t xml:space="preserve">[% improvement]</t>
  </si>
  <si>
    <t xml:space="preserve">Confidence Level:</t>
  </si>
  <si>
    <t xml:space="preserve">95%</t>
  </si>
  <si>
    <t xml:space="preserve">Statistical Power:</t>
  </si>
  <si>
    <t xml:space="preserve">80%</t>
  </si>
  <si>
    <t xml:space="preserve">STEP 4: DURATION &amp; TIMELINE</t>
  </si>
  <si>
    <t xml:space="preserve">Test Duration:</t>
  </si>
  <si>
    <t xml:space="preserve">[days/weeks]</t>
  </si>
  <si>
    <t xml:space="preserve">Target Sample Size:</t>
  </si>
  <si>
    <t xml:space="preserve">[number of users]</t>
  </si>
  <si>
    <t xml:space="preserve">STEP 5: SUCCESS CRITERIA</t>
  </si>
  <si>
    <t xml:space="preserve">Primary Success Metric:</t>
  </si>
  <si>
    <t xml:space="preserve">[metric and target]</t>
  </si>
  <si>
    <t xml:space="preserve">Secondary Metrics:</t>
  </si>
  <si>
    <t xml:space="preserve">[supporting metrics]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</si>
</sst>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yyyy\-mm\-dd"/>
    <numFmt numFmtId="166" formatCode="0.0000"/>
    <numFmt numFmtId="167" formatCode="0.0%"/>
    <numFmt numFmtId="168" formatCode="\$#,##0.00"/>
    <numFmt numFmtId="169" formatCode="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Cambria"/>
      <family val="0"/>
      <charset val="1"/>
    </font>
    <font>
      <sz val="10"/>
      <color rgb="FF000000"/>
      <name val="Cambria"/>
      <family val="0"/>
      <charset val="1"/>
    </font>
    <font>
      <sz val="10"/>
      <color rgb="FF0000FF"/>
      <name val="Cambria"/>
      <family val="0"/>
      <charset val="1"/>
    </font>
    <font>
      <b val="true"/>
      <sz val="14"/>
      <color rgb="FFFFFFFF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12"/>
      <color rgb="FFFFFFFF"/>
      <name val="Cambria"/>
      <family val="0"/>
      <charset val="1"/>
    </font>
    <font>
      <b val="true"/>
      <sz val="10"/>
      <color rgb="FFFFFFFF"/>
      <name val="Cambria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A2341"/>
        <bgColor rgb="FF003366"/>
      </patternFill>
    </fill>
    <fill>
      <patternFill patternType="solid">
        <fgColor rgb="FFF0F0F0"/>
        <bgColor rgb="FFFFFFFF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0F0F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234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13"/>
    <col collapsed="false" customWidth="true" hidden="false" outlineLevel="0" max="3" min="3" style="0" width="12"/>
    <col collapsed="false" customWidth="true" hidden="false" outlineLevel="0" max="4" min="4" style="0" width="25"/>
    <col collapsed="false" customWidth="true" hidden="false" outlineLevel="0" max="5" min="5" style="0" width="28"/>
    <col collapsed="false" customWidth="true" hidden="false" outlineLevel="0" max="6" min="6" style="0" width="18"/>
    <col collapsed="false" customWidth="true" hidden="false" outlineLevel="0" max="11" min="7" style="0" width="14"/>
    <col collapsed="false" customWidth="true" hidden="false" outlineLevel="0" max="12" min="12" style="0" width="12"/>
    <col collapsed="false" customWidth="true" hidden="false" outlineLevel="0" max="13" min="13" style="0" width="14"/>
    <col collapsed="false" customWidth="true" hidden="false" outlineLevel="0" max="14" min="14" style="0" width="12"/>
    <col collapsed="false" customWidth="true" hidden="false" outlineLevel="0" max="15" min="15" style="0" width="16"/>
    <col collapsed="false" customWidth="true" hidden="false" outlineLevel="0" max="16" min="16" style="0" width="12"/>
    <col collapsed="false" customWidth="true" hidden="false" outlineLevel="0" max="18" min="17" style="0" width="20"/>
  </cols>
  <sheetData>
    <row r="1" customFormat="false" ht="26.8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customFormat="false" ht="23.85" hidden="false" customHeight="false" outlineLevel="0" collapsed="false">
      <c r="A2" s="2" t="s">
        <v>18</v>
      </c>
      <c r="B2" s="3" t="s">
        <v>19</v>
      </c>
      <c r="C2" s="2" t="s">
        <v>20</v>
      </c>
      <c r="D2" s="4" t="s">
        <v>21</v>
      </c>
      <c r="E2" s="4" t="s">
        <v>22</v>
      </c>
      <c r="F2" s="2" t="s">
        <v>23</v>
      </c>
      <c r="G2" s="5" t="n">
        <v>0.032</v>
      </c>
      <c r="H2" s="5" t="n">
        <v>0.04</v>
      </c>
      <c r="I2" s="5" t="n">
        <v>0.038</v>
      </c>
      <c r="J2" s="6" t="n">
        <f aca="false">(I2-G2)/G2</f>
        <v>0.1875</v>
      </c>
      <c r="K2" s="2" t="s">
        <v>24</v>
      </c>
      <c r="L2" s="2" t="s">
        <v>25</v>
      </c>
      <c r="M2" s="2" t="s">
        <v>26</v>
      </c>
      <c r="N2" s="7" t="n">
        <v>500</v>
      </c>
      <c r="O2" s="7" t="n">
        <v>15000</v>
      </c>
      <c r="P2" s="6" t="n">
        <f aca="false">(O2-N2)/N2</f>
        <v>29</v>
      </c>
      <c r="Q2" s="2"/>
      <c r="R2" s="2"/>
    </row>
    <row r="3" customFormat="false" ht="23.85" hidden="false" customHeight="false" outlineLevel="0" collapsed="false">
      <c r="A3" s="8" t="s">
        <v>27</v>
      </c>
      <c r="B3" s="9" t="s">
        <v>28</v>
      </c>
      <c r="C3" s="8" t="s">
        <v>29</v>
      </c>
      <c r="D3" s="10" t="s">
        <v>30</v>
      </c>
      <c r="E3" s="10" t="s">
        <v>31</v>
      </c>
      <c r="F3" s="8" t="s">
        <v>32</v>
      </c>
      <c r="G3" s="11" t="n">
        <v>35.5</v>
      </c>
      <c r="H3" s="11" t="n">
        <v>28</v>
      </c>
      <c r="I3" s="11" t="n">
        <v>29.75</v>
      </c>
      <c r="J3" s="12" t="n">
        <f aca="false">(I3-G3)/G3</f>
        <v>-0.161971830985916</v>
      </c>
      <c r="K3" s="8" t="s">
        <v>24</v>
      </c>
      <c r="L3" s="8" t="s">
        <v>25</v>
      </c>
      <c r="M3" s="8" t="s">
        <v>26</v>
      </c>
      <c r="N3" s="13" t="n">
        <v>1200</v>
      </c>
      <c r="O3" s="13" t="n">
        <v>25000</v>
      </c>
      <c r="P3" s="12" t="n">
        <f aca="false">(O3-N3)/N3</f>
        <v>19.8333333333333</v>
      </c>
      <c r="Q3" s="8"/>
      <c r="R3" s="8"/>
    </row>
    <row r="4" customFormat="false" ht="23.85" hidden="false" customHeight="false" outlineLevel="0" collapsed="false">
      <c r="A4" s="2" t="s">
        <v>33</v>
      </c>
      <c r="B4" s="3" t="s">
        <v>34</v>
      </c>
      <c r="C4" s="2" t="s">
        <v>35</v>
      </c>
      <c r="D4" s="4" t="s">
        <v>36</v>
      </c>
      <c r="E4" s="4" t="s">
        <v>37</v>
      </c>
      <c r="F4" s="2" t="s">
        <v>38</v>
      </c>
      <c r="G4" s="5" t="n">
        <v>0.22</v>
      </c>
      <c r="H4" s="5" t="n">
        <v>0.28</v>
      </c>
      <c r="I4" s="5" t="n">
        <v>0.26</v>
      </c>
      <c r="J4" s="6" t="n">
        <f aca="false">(I4-G4)/G4</f>
        <v>0.181818181818182</v>
      </c>
      <c r="K4" s="2" t="s">
        <v>24</v>
      </c>
      <c r="L4" s="2" t="s">
        <v>25</v>
      </c>
      <c r="M4" s="2" t="s">
        <v>26</v>
      </c>
      <c r="N4" s="7" t="n">
        <v>150</v>
      </c>
      <c r="O4" s="7" t="n">
        <v>8000</v>
      </c>
      <c r="P4" s="6" t="n">
        <f aca="false">(O4-N4)/N4</f>
        <v>52.3333333333333</v>
      </c>
      <c r="Q4" s="2"/>
      <c r="R4" s="2"/>
    </row>
    <row r="5" customFormat="false" ht="23.85" hidden="false" customHeight="false" outlineLevel="0" collapsed="false">
      <c r="A5" s="8" t="s">
        <v>39</v>
      </c>
      <c r="B5" s="9" t="s">
        <v>40</v>
      </c>
      <c r="C5" s="8" t="s">
        <v>20</v>
      </c>
      <c r="D5" s="10" t="s">
        <v>41</v>
      </c>
      <c r="E5" s="10" t="s">
        <v>42</v>
      </c>
      <c r="F5" s="8" t="s">
        <v>43</v>
      </c>
      <c r="G5" s="11" t="n">
        <v>0.018</v>
      </c>
      <c r="H5" s="11" t="n">
        <v>0.025</v>
      </c>
      <c r="I5" s="11" t="n">
        <v>0.024</v>
      </c>
      <c r="J5" s="12" t="n">
        <f aca="false">(I5-G5)/G5</f>
        <v>0.333333333333334</v>
      </c>
      <c r="K5" s="8" t="s">
        <v>24</v>
      </c>
      <c r="L5" s="8" t="s">
        <v>25</v>
      </c>
      <c r="M5" s="8" t="s">
        <v>26</v>
      </c>
      <c r="N5" s="13" t="n">
        <v>800</v>
      </c>
      <c r="O5" s="13" t="n">
        <v>18000</v>
      </c>
      <c r="P5" s="12" t="n">
        <f aca="false">(O5-N5)/N5</f>
        <v>21.5</v>
      </c>
      <c r="Q5" s="8"/>
      <c r="R5" s="8"/>
    </row>
    <row r="6" customFormat="false" ht="23.85" hidden="false" customHeight="false" outlineLevel="0" collapsed="false">
      <c r="A6" s="2" t="s">
        <v>44</v>
      </c>
      <c r="B6" s="3" t="s">
        <v>45</v>
      </c>
      <c r="C6" s="2" t="s">
        <v>46</v>
      </c>
      <c r="D6" s="4" t="s">
        <v>47</v>
      </c>
      <c r="E6" s="4" t="s">
        <v>48</v>
      </c>
      <c r="F6" s="2" t="s">
        <v>49</v>
      </c>
      <c r="G6" s="5" t="n">
        <v>45</v>
      </c>
      <c r="H6" s="5" t="n">
        <v>75</v>
      </c>
      <c r="I6" s="5" t="n">
        <v>68</v>
      </c>
      <c r="J6" s="6" t="n">
        <f aca="false">(I6-G6)/G6</f>
        <v>0.511111111111111</v>
      </c>
      <c r="K6" s="2" t="s">
        <v>24</v>
      </c>
      <c r="L6" s="2" t="s">
        <v>25</v>
      </c>
      <c r="M6" s="2" t="s">
        <v>50</v>
      </c>
      <c r="N6" s="7" t="n">
        <v>300</v>
      </c>
      <c r="O6" s="7" t="n">
        <v>5500</v>
      </c>
      <c r="P6" s="6" t="n">
        <f aca="false">(O6-N6)/N6</f>
        <v>17.3333333333333</v>
      </c>
      <c r="Q6" s="2"/>
      <c r="R6" s="2"/>
    </row>
    <row r="7" customFormat="false" ht="23.85" hidden="false" customHeight="false" outlineLevel="0" collapsed="false">
      <c r="A7" s="8" t="s">
        <v>51</v>
      </c>
      <c r="B7" s="9" t="s">
        <v>52</v>
      </c>
      <c r="C7" s="8" t="s">
        <v>53</v>
      </c>
      <c r="D7" s="10" t="s">
        <v>54</v>
      </c>
      <c r="E7" s="10" t="s">
        <v>55</v>
      </c>
      <c r="F7" s="8" t="s">
        <v>56</v>
      </c>
      <c r="G7" s="11" t="n">
        <v>0.15</v>
      </c>
      <c r="H7" s="11" t="n">
        <v>0.3</v>
      </c>
      <c r="I7" s="11" t="n">
        <v>0.32</v>
      </c>
      <c r="J7" s="12" t="n">
        <f aca="false">(I7-G7)/G7</f>
        <v>1.13333333333333</v>
      </c>
      <c r="K7" s="8" t="s">
        <v>24</v>
      </c>
      <c r="L7" s="8" t="s">
        <v>25</v>
      </c>
      <c r="M7" s="8" t="s">
        <v>26</v>
      </c>
      <c r="N7" s="13" t="n">
        <v>600</v>
      </c>
      <c r="O7" s="13" t="n">
        <v>32000</v>
      </c>
      <c r="P7" s="12" t="n">
        <f aca="false">(O7-N7)/N7</f>
        <v>52.3333333333333</v>
      </c>
      <c r="Q7" s="8"/>
      <c r="R7" s="8"/>
    </row>
    <row r="8" customFormat="false" ht="15" hidden="false" customHeight="false" outlineLevel="0" collapsed="false">
      <c r="A8" s="2" t="s">
        <v>57</v>
      </c>
      <c r="B8" s="3" t="s">
        <v>58</v>
      </c>
      <c r="C8" s="2" t="s">
        <v>20</v>
      </c>
      <c r="D8" s="4" t="s">
        <v>59</v>
      </c>
      <c r="E8" s="4" t="s">
        <v>60</v>
      </c>
      <c r="F8" s="2" t="s">
        <v>61</v>
      </c>
      <c r="G8" s="5" t="n">
        <v>0.65</v>
      </c>
      <c r="H8" s="5" t="n">
        <v>0.78</v>
      </c>
      <c r="I8" s="5" t="n">
        <v>0.76</v>
      </c>
      <c r="J8" s="6" t="n">
        <f aca="false">(I8-G8)/G8</f>
        <v>0.169230769230769</v>
      </c>
      <c r="K8" s="2" t="s">
        <v>24</v>
      </c>
      <c r="L8" s="2" t="s">
        <v>25</v>
      </c>
      <c r="M8" s="2" t="s">
        <v>26</v>
      </c>
      <c r="N8" s="7" t="n">
        <v>400</v>
      </c>
      <c r="O8" s="7" t="n">
        <v>22000</v>
      </c>
      <c r="P8" s="6" t="n">
        <f aca="false">(O8-N8)/N8</f>
        <v>54</v>
      </c>
      <c r="Q8" s="2"/>
      <c r="R8" s="2"/>
    </row>
    <row r="9" customFormat="false" ht="23.85" hidden="false" customHeight="false" outlineLevel="0" collapsed="false">
      <c r="A9" s="8" t="s">
        <v>62</v>
      </c>
      <c r="B9" s="9" t="s">
        <v>63</v>
      </c>
      <c r="C9" s="8" t="s">
        <v>20</v>
      </c>
      <c r="D9" s="10" t="s">
        <v>64</v>
      </c>
      <c r="E9" s="10" t="s">
        <v>65</v>
      </c>
      <c r="F9" s="8" t="s">
        <v>66</v>
      </c>
      <c r="G9" s="11" t="n">
        <v>0.08</v>
      </c>
      <c r="H9" s="11" t="n">
        <v>0.15</v>
      </c>
      <c r="I9" s="11" t="n">
        <v>0.12</v>
      </c>
      <c r="J9" s="12" t="n">
        <f aca="false">(I9-G9)/G9</f>
        <v>0.5</v>
      </c>
      <c r="K9" s="8" t="s">
        <v>67</v>
      </c>
      <c r="L9" s="8" t="s">
        <v>68</v>
      </c>
      <c r="M9" s="8" t="s">
        <v>69</v>
      </c>
      <c r="N9" s="13" t="n">
        <v>200</v>
      </c>
      <c r="O9" s="13" t="n">
        <v>3000</v>
      </c>
      <c r="P9" s="12" t="n">
        <f aca="false">(O9-N9)/N9</f>
        <v>14</v>
      </c>
      <c r="Q9" s="8"/>
      <c r="R9" s="8"/>
    </row>
    <row r="10" customFormat="false" ht="23.85" hidden="false" customHeight="false" outlineLevel="0" collapsed="false">
      <c r="A10" s="2" t="s">
        <v>70</v>
      </c>
      <c r="B10" s="3" t="s">
        <v>71</v>
      </c>
      <c r="C10" s="2" t="s">
        <v>72</v>
      </c>
      <c r="D10" s="4" t="s">
        <v>73</v>
      </c>
      <c r="E10" s="4" t="s">
        <v>74</v>
      </c>
      <c r="F10" s="2" t="s">
        <v>23</v>
      </c>
      <c r="G10" s="5" t="n">
        <v>0.028</v>
      </c>
      <c r="H10" s="5" t="n">
        <v>0.037</v>
      </c>
      <c r="I10" s="5" t="n">
        <v>0.035</v>
      </c>
      <c r="J10" s="6" t="n">
        <f aca="false">(I10-G10)/G10</f>
        <v>0.25</v>
      </c>
      <c r="K10" s="2" t="s">
        <v>24</v>
      </c>
      <c r="L10" s="2" t="s">
        <v>25</v>
      </c>
      <c r="M10" s="2" t="s">
        <v>26</v>
      </c>
      <c r="N10" s="7" t="n">
        <v>250</v>
      </c>
      <c r="O10" s="7" t="n">
        <v>18500</v>
      </c>
      <c r="P10" s="6" t="n">
        <f aca="false">(O10-N10)/N10</f>
        <v>73</v>
      </c>
      <c r="Q10" s="2"/>
      <c r="R10" s="2"/>
    </row>
    <row r="11" customFormat="false" ht="23.85" hidden="false" customHeight="false" outlineLevel="0" collapsed="false">
      <c r="A11" s="8" t="s">
        <v>75</v>
      </c>
      <c r="B11" s="9" t="s">
        <v>76</v>
      </c>
      <c r="C11" s="8" t="s">
        <v>20</v>
      </c>
      <c r="D11" s="10" t="s">
        <v>77</v>
      </c>
      <c r="E11" s="10" t="s">
        <v>78</v>
      </c>
      <c r="F11" s="8" t="s">
        <v>79</v>
      </c>
      <c r="G11" s="11" t="n">
        <v>0.045</v>
      </c>
      <c r="H11" s="11" t="n">
        <v>0.065</v>
      </c>
      <c r="I11" s="11" t="n">
        <v>0.064</v>
      </c>
      <c r="J11" s="12" t="n">
        <f aca="false">(I11-G11)/G11</f>
        <v>0.422222222222222</v>
      </c>
      <c r="K11" s="8" t="s">
        <v>80</v>
      </c>
      <c r="L11" s="8"/>
      <c r="M11" s="8" t="s">
        <v>50</v>
      </c>
      <c r="N11" s="13" t="n">
        <v>1500</v>
      </c>
      <c r="O11" s="13" t="n">
        <v>0</v>
      </c>
      <c r="P11" s="12" t="n">
        <f aca="false">(O11-N11)/N11</f>
        <v>-1</v>
      </c>
      <c r="Q11" s="8"/>
      <c r="R11" s="8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5"/>
    <col collapsed="false" customWidth="true" hidden="false" outlineLevel="0" max="2" min="2" style="0" width="15"/>
    <col collapsed="false" customWidth="true" hidden="false" outlineLevel="0" max="4" min="4" style="0" width="25"/>
    <col collapsed="false" customWidth="true" hidden="false" outlineLevel="0" max="5" min="5" style="0" width="15"/>
  </cols>
  <sheetData>
    <row r="1" customFormat="false" ht="17.35" hidden="false" customHeight="false" outlineLevel="0" collapsed="false">
      <c r="A1" s="14" t="s">
        <v>81</v>
      </c>
      <c r="B1" s="14"/>
      <c r="C1" s="14"/>
      <c r="D1" s="14"/>
      <c r="E1" s="14"/>
      <c r="F1" s="14"/>
    </row>
    <row r="3" customFormat="false" ht="15" hidden="false" customHeight="false" outlineLevel="0" collapsed="false">
      <c r="A3" s="15" t="s">
        <v>82</v>
      </c>
      <c r="B3" s="15"/>
      <c r="D3" s="15" t="s">
        <v>83</v>
      </c>
      <c r="E3" s="15"/>
    </row>
    <row r="4" customFormat="false" ht="15" hidden="false" customHeight="false" outlineLevel="0" collapsed="false">
      <c r="A4" s="16" t="s">
        <v>80</v>
      </c>
      <c r="B4" s="17" t="n">
        <f aca="false">COUNTIF(Experiments!K:K,"Running")</f>
        <v>1</v>
      </c>
      <c r="D4" s="16" t="s">
        <v>84</v>
      </c>
      <c r="E4" s="17" t="n">
        <f aca="false">COUNTA(Experiments!A2:A11)</f>
        <v>10</v>
      </c>
    </row>
    <row r="5" customFormat="false" ht="15" hidden="false" customHeight="false" outlineLevel="0" collapsed="false">
      <c r="A5" s="16" t="s">
        <v>24</v>
      </c>
      <c r="B5" s="17" t="n">
        <f aca="false">COUNTIF(Experiments!K:K,"Won")</f>
        <v>8</v>
      </c>
      <c r="D5" s="18" t="s">
        <v>85</v>
      </c>
      <c r="E5" s="19" t="n">
        <f aca="false">COUNTA(Experiments!A2:A11)/2</f>
        <v>5</v>
      </c>
    </row>
    <row r="6" customFormat="false" ht="15" hidden="false" customHeight="false" outlineLevel="0" collapsed="false">
      <c r="A6" s="16" t="s">
        <v>86</v>
      </c>
      <c r="B6" s="17" t="n">
        <f aca="false">COUNTIF(Experiments!K:K,"Lost")</f>
        <v>0</v>
      </c>
    </row>
    <row r="7" customFormat="false" ht="15" hidden="false" customHeight="false" outlineLevel="0" collapsed="false">
      <c r="A7" s="16" t="s">
        <v>67</v>
      </c>
      <c r="B7" s="17" t="n">
        <f aca="false">COUNTIF(Experiments!K:K,"Inconclusive")</f>
        <v>1</v>
      </c>
    </row>
    <row r="9" customFormat="false" ht="15" hidden="false" customHeight="false" outlineLevel="0" collapsed="false">
      <c r="A9" s="20" t="s">
        <v>87</v>
      </c>
      <c r="B9" s="21" t="n">
        <f aca="false">B5/(B5+B6)</f>
        <v>1</v>
      </c>
    </row>
    <row r="11" customFormat="false" ht="15" hidden="false" customHeight="false" outlineLevel="0" collapsed="false">
      <c r="A11" s="20" t="s">
        <v>88</v>
      </c>
      <c r="B11" s="21" t="n">
        <f aca="false">AVERAGEIF(Experiments!K:K,"Won",Experiments!P:P)</f>
        <v>39.9166666666667</v>
      </c>
    </row>
    <row r="13" customFormat="false" ht="15" hidden="false" customHeight="false" outlineLevel="0" collapsed="false">
      <c r="A13" s="20" t="s">
        <v>89</v>
      </c>
      <c r="B13" s="22" t="n">
        <f aca="false">SUMIF(Experiments!K:K,"Won",Experiments!O:O)</f>
        <v>144000</v>
      </c>
    </row>
    <row r="15" customFormat="false" ht="15" hidden="false" customHeight="false" outlineLevel="0" collapsed="false">
      <c r="A15" s="15" t="s">
        <v>90</v>
      </c>
      <c r="B15" s="15"/>
    </row>
    <row r="16" customFormat="false" ht="15" hidden="false" customHeight="false" outlineLevel="0" collapsed="false">
      <c r="A16" s="16" t="s">
        <v>20</v>
      </c>
      <c r="B16" s="17" t="n">
        <f aca="false">COUNTIF(Experiments!C:C,"Organic")</f>
        <v>5</v>
      </c>
    </row>
    <row r="17" customFormat="false" ht="15" hidden="false" customHeight="false" outlineLevel="0" collapsed="false">
      <c r="A17" s="16" t="s">
        <v>29</v>
      </c>
      <c r="B17" s="17" t="n">
        <f aca="false">COUNTIF(Experiments!C:C,"Paid")</f>
        <v>1</v>
      </c>
    </row>
    <row r="18" customFormat="false" ht="15" hidden="false" customHeight="false" outlineLevel="0" collapsed="false">
      <c r="A18" s="16" t="s">
        <v>35</v>
      </c>
      <c r="B18" s="17" t="n">
        <f aca="false">COUNTIF(Experiments!C:C,"Email")</f>
        <v>1</v>
      </c>
    </row>
    <row r="19" customFormat="false" ht="15" hidden="false" customHeight="false" outlineLevel="0" collapsed="false">
      <c r="A19" s="16" t="s">
        <v>72</v>
      </c>
      <c r="B19" s="17" t="n">
        <f aca="false">COUNTIF(Experiments!C:C,"Social")</f>
        <v>1</v>
      </c>
    </row>
    <row r="20" customFormat="false" ht="15" hidden="false" customHeight="false" outlineLevel="0" collapsed="false">
      <c r="A20" s="16" t="s">
        <v>46</v>
      </c>
      <c r="B20" s="17" t="n">
        <f aca="false">COUNTIF(Experiments!C:C,"Referral")</f>
        <v>1</v>
      </c>
    </row>
    <row r="21" customFormat="false" ht="15" hidden="false" customHeight="false" outlineLevel="0" collapsed="false">
      <c r="A21" s="16" t="s">
        <v>53</v>
      </c>
      <c r="B21" s="17" t="n">
        <f aca="false">COUNTIF(Experiments!C:C,"Content")</f>
        <v>1</v>
      </c>
    </row>
    <row r="22" customFormat="false" ht="15" hidden="false" customHeight="false" outlineLevel="0" collapsed="false">
      <c r="A22" s="16" t="s">
        <v>91</v>
      </c>
      <c r="B22" s="17" t="n">
        <f aca="false">COUNTIF(Experiments!C:C,"PR")</f>
        <v>0</v>
      </c>
    </row>
  </sheetData>
  <mergeCells count="4">
    <mergeCell ref="A1:F1"/>
    <mergeCell ref="A3:B3"/>
    <mergeCell ref="D3:E3"/>
    <mergeCell ref="A15:B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5"/>
    <col collapsed="false" customWidth="true" hidden="false" outlineLevel="0" max="2" min="2" style="0" width="40"/>
  </cols>
  <sheetData>
    <row r="1" customFormat="false" ht="15" hidden="false" customHeight="false" outlineLevel="0" collapsed="false">
      <c r="A1" s="23" t="s">
        <v>92</v>
      </c>
      <c r="B1" s="23"/>
      <c r="C1" s="23"/>
      <c r="D1" s="23"/>
    </row>
    <row r="3" customFormat="false" ht="15" hidden="false" customHeight="false" outlineLevel="0" collapsed="false">
      <c r="A3" s="24" t="s">
        <v>93</v>
      </c>
      <c r="B3" s="24"/>
      <c r="C3" s="24"/>
      <c r="D3" s="24"/>
    </row>
    <row r="4" customFormat="false" ht="35.05" hidden="false" customHeight="false" outlineLevel="0" collapsed="false">
      <c r="A4" s="25" t="s">
        <v>94</v>
      </c>
    </row>
    <row r="5" customFormat="false" ht="68.65" hidden="false" customHeight="false" outlineLevel="0" collapsed="false">
      <c r="A5" s="26" t="s">
        <v>95</v>
      </c>
    </row>
    <row r="7" customFormat="false" ht="15" hidden="false" customHeight="false" outlineLevel="0" collapsed="false">
      <c r="A7" s="24" t="s">
        <v>96</v>
      </c>
      <c r="B7" s="24"/>
      <c r="C7" s="24"/>
      <c r="D7" s="24"/>
    </row>
    <row r="8" customFormat="false" ht="15" hidden="false" customHeight="false" outlineLevel="0" collapsed="false">
      <c r="A8" s="16" t="s">
        <v>97</v>
      </c>
      <c r="B8" s="27" t="s">
        <v>98</v>
      </c>
    </row>
    <row r="9" customFormat="false" ht="15" hidden="false" customHeight="false" outlineLevel="0" collapsed="false">
      <c r="A9" s="16" t="s">
        <v>99</v>
      </c>
      <c r="B9" s="27" t="s">
        <v>100</v>
      </c>
    </row>
    <row r="11" customFormat="false" ht="15" hidden="false" customHeight="false" outlineLevel="0" collapsed="false">
      <c r="A11" s="24" t="s">
        <v>101</v>
      </c>
      <c r="B11" s="24"/>
      <c r="C11" s="24"/>
      <c r="D11" s="24"/>
    </row>
    <row r="12" customFormat="false" ht="15" hidden="false" customHeight="false" outlineLevel="0" collapsed="false">
      <c r="A12" s="16" t="s">
        <v>102</v>
      </c>
      <c r="B12" s="27" t="s">
        <v>103</v>
      </c>
    </row>
    <row r="13" customFormat="false" ht="15" hidden="false" customHeight="false" outlineLevel="0" collapsed="false">
      <c r="A13" s="16" t="s">
        <v>104</v>
      </c>
      <c r="B13" s="27" t="s">
        <v>105</v>
      </c>
    </row>
    <row r="14" customFormat="false" ht="15" hidden="false" customHeight="false" outlineLevel="0" collapsed="false">
      <c r="A14" s="16" t="s">
        <v>106</v>
      </c>
      <c r="B14" s="27" t="s">
        <v>107</v>
      </c>
    </row>
    <row r="15" customFormat="false" ht="15" hidden="false" customHeight="false" outlineLevel="0" collapsed="false">
      <c r="A15" s="16" t="s">
        <v>108</v>
      </c>
      <c r="B15" s="27" t="s">
        <v>109</v>
      </c>
    </row>
    <row r="17" customFormat="false" ht="15" hidden="false" customHeight="false" outlineLevel="0" collapsed="false">
      <c r="A17" s="24" t="s">
        <v>110</v>
      </c>
      <c r="B17" s="24"/>
      <c r="C17" s="24"/>
      <c r="D17" s="24"/>
    </row>
    <row r="18" customFormat="false" ht="15" hidden="false" customHeight="false" outlineLevel="0" collapsed="false">
      <c r="A18" s="16" t="s">
        <v>111</v>
      </c>
      <c r="B18" s="27" t="s">
        <v>112</v>
      </c>
    </row>
    <row r="19" customFormat="false" ht="15" hidden="false" customHeight="false" outlineLevel="0" collapsed="false">
      <c r="A19" s="16" t="s">
        <v>113</v>
      </c>
      <c r="B19" s="27" t="s">
        <v>114</v>
      </c>
    </row>
    <row r="21" customFormat="false" ht="15" hidden="false" customHeight="false" outlineLevel="0" collapsed="false">
      <c r="A21" s="24" t="s">
        <v>115</v>
      </c>
      <c r="B21" s="24"/>
      <c r="C21" s="24"/>
      <c r="D21" s="24"/>
    </row>
    <row r="22" customFormat="false" ht="15" hidden="false" customHeight="false" outlineLevel="0" collapsed="false">
      <c r="A22" s="16" t="s">
        <v>116</v>
      </c>
      <c r="B22" s="27" t="s">
        <v>117</v>
      </c>
    </row>
    <row r="23" customFormat="false" ht="15" hidden="false" customHeight="false" outlineLevel="0" collapsed="false">
      <c r="A23" s="16" t="s">
        <v>118</v>
      </c>
      <c r="B23" s="27" t="s">
        <v>119</v>
      </c>
    </row>
  </sheetData>
  <mergeCells count="6">
    <mergeCell ref="A1:D1"/>
    <mergeCell ref="A3:D3"/>
    <mergeCell ref="A7:D7"/>
    <mergeCell ref="A11:D11"/>
    <mergeCell ref="A17:D17"/>
    <mergeCell ref="A21:D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2026-03-12T22:39:13Z</dcterms:created>
  <dc:creator>openpyxl</dc:creator>
  <dc:description/>
  <dc:language>en-US</dc:language>
  <cp:lastModifiedBy/>
  <dcterms:modified xsi:type="dcterms:W3CDTF">2026-03-12T22:39:13Z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