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estor Pipeline" sheetId="1" state="visible" r:id="rId1"/>
    <sheet xmlns:r="http://schemas.openxmlformats.org/officeDocument/2006/relationships" name="Email Templates" sheetId="2" state="visible" r:id="rId2"/>
    <sheet xmlns:r="http://schemas.openxmlformats.org/officeDocument/2006/relationships" name="Outreach Tracker" sheetId="3" state="visible" r:id="rId3"/>
    <sheet xmlns:r="http://schemas.openxmlformats.org/officeDocument/2006/relationships" name="Pipeline Dashbo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8">
    <font>
      <name val="Calibri"/>
      <family val="2"/>
      <color theme="1"/>
      <sz val="11"/>
      <scheme val="minor"/>
    </font>
    <font>
      <b val="1"/>
      <color rgb="00FFFFFF"/>
      <sz val="11"/>
    </font>
    <font>
      <color rgb="000070C0"/>
    </font>
    <font>
      <b val="1"/>
      <color rgb="00FFFFFF"/>
      <sz val="14"/>
    </font>
    <font>
      <b val="1"/>
      <sz val="11"/>
    </font>
    <font/>
    <font>
      <b val="1"/>
    </font>
    <font>
      <b val="1"/>
      <color rgb="00FFFFFF"/>
      <sz val="10"/>
    </font>
  </fonts>
  <fills count="5">
    <fill>
      <patternFill/>
    </fill>
    <fill>
      <patternFill patternType="gray125"/>
    </fill>
    <fill>
      <patternFill patternType="solid">
        <fgColor rgb="001A2341"/>
        <bgColor rgb="001A2341"/>
      </patternFill>
    </fill>
    <fill>
      <patternFill patternType="solid">
        <fgColor rgb="00F2F2F2"/>
        <bgColor rgb="00F2F2F2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left" vertical="top" wrapText="1"/>
    </xf>
    <xf numFmtId="0" fontId="0" fillId="4" borderId="1" applyAlignment="1" pivotButton="0" quotePrefix="0" xfId="0">
      <alignment horizontal="left" vertical="top" wrapText="1"/>
    </xf>
    <xf numFmtId="0" fontId="0" fillId="3" borderId="1" applyAlignment="1" pivotButton="0" quotePrefix="0" xfId="0">
      <alignment horizontal="center"/>
    </xf>
    <xf numFmtId="164" fontId="0" fillId="3" borderId="1" applyAlignment="1" pivotButton="0" quotePrefix="0" xfId="0">
      <alignment horizontal="center"/>
    </xf>
    <xf numFmtId="0" fontId="0" fillId="3" borderId="1" pivotButton="0" quotePrefix="0" xfId="0"/>
    <xf numFmtId="0" fontId="0" fillId="4" borderId="1" applyAlignment="1" pivotButton="0" quotePrefix="0" xfId="0">
      <alignment horizontal="center"/>
    </xf>
    <xf numFmtId="164" fontId="0" fillId="4" borderId="1" applyAlignment="1" pivotButton="0" quotePrefix="0" xfId="0">
      <alignment horizontal="center"/>
    </xf>
    <xf numFmtId="0" fontId="0" fillId="4" borderId="1" pivotButton="0" quotePrefix="0" xfId="0"/>
    <xf numFmtId="0" fontId="3" fillId="2" borderId="0" applyAlignment="1" pivotButton="0" quotePrefix="0" xfId="0">
      <alignment horizontal="center" vertical="center"/>
    </xf>
    <xf numFmtId="0" fontId="4" fillId="0" borderId="1" pivotButton="0" quotePrefix="0" xfId="0"/>
    <xf numFmtId="0" fontId="5" fillId="0" borderId="1" pivotButton="0" quotePrefix="0" xfId="0"/>
    <xf numFmtId="1" fontId="0" fillId="0" borderId="1" pivotButton="0" quotePrefix="0" xfId="0"/>
    <xf numFmtId="0" fontId="7" fillId="2" borderId="1" applyAlignment="1" pivotButton="0" quotePrefix="0" xfId="0">
      <alignment horizontal="center" vertical="center"/>
    </xf>
    <xf numFmtId="0" fontId="6" fillId="0" borderId="1" pivotButton="0" quotePrefix="0" xfId="0"/>
    <xf numFmtId="164" fontId="0" fillId="0" borderId="1" pivotButton="0" quotePrefix="0" xfId="0"/>
    <xf numFmtId="0" fontId="0" fillId="0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C6EFCE"/>
          <bgColor rgb="00C6EFCE"/>
        </patternFill>
      </fill>
    </dxf>
    <dxf>
      <fill>
        <patternFill patternType="solid">
          <fgColor rgb="00FFEB9C"/>
          <bgColor rgb="00FFEB9C"/>
        </patternFill>
      </fill>
    </dxf>
    <dxf>
      <fill>
        <patternFill patternType="solid">
          <fgColor rgb="00FFC7CE"/>
          <b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5" customWidth="1" min="1" max="1"/>
    <col width="20" customWidth="1" min="2" max="2"/>
    <col width="15" customWidth="1" min="3" max="3"/>
    <col width="15" customWidth="1" min="4" max="4"/>
    <col width="18" customWidth="1" min="5" max="5"/>
    <col width="18" customWidth="1" min="6" max="6"/>
    <col width="18" customWidth="1" min="7" max="7"/>
    <col width="22" customWidth="1" min="8" max="8"/>
    <col width="25" customWidth="1" min="9" max="9"/>
    <col width="18" customWidth="1" min="10" max="10"/>
    <col width="15" customWidth="1" min="11" max="11"/>
    <col width="20" customWidth="1" min="12" max="12"/>
    <col width="15" customWidth="1" min="13" max="13"/>
    <col width="20" customWidth="1" min="14" max="14"/>
    <col width="35" customWidth="1" min="15" max="15"/>
    <col width="12" customWidth="1" min="16" max="16"/>
  </cols>
  <sheetData>
    <row r="1">
      <c r="A1" s="1" t="inlineStr">
        <is>
          <t>Investor Name</t>
        </is>
      </c>
      <c r="B1" s="1" t="inlineStr">
        <is>
          <t>Firm</t>
        </is>
      </c>
      <c r="C1" s="1" t="inlineStr">
        <is>
          <t>Type</t>
        </is>
      </c>
      <c r="D1" s="1" t="inlineStr">
        <is>
          <t>Stage Focus</t>
        </is>
      </c>
      <c r="E1" s="1" t="inlineStr">
        <is>
          <t>Check Size Range</t>
        </is>
      </c>
      <c r="F1" s="1" t="inlineStr">
        <is>
          <t>Industry Focus</t>
        </is>
      </c>
      <c r="G1" s="1" t="inlineStr">
        <is>
          <t>Contact Name</t>
        </is>
      </c>
      <c r="H1" s="1" t="inlineStr">
        <is>
          <t>Email</t>
        </is>
      </c>
      <c r="I1" s="1" t="inlineStr">
        <is>
          <t>LinkedIn URL</t>
        </is>
      </c>
      <c r="J1" s="1" t="inlineStr">
        <is>
          <t>Pipeline Stage</t>
        </is>
      </c>
      <c r="K1" s="1" t="inlineStr">
        <is>
          <t>Last Contact Date</t>
        </is>
      </c>
      <c r="L1" s="1" t="inlineStr">
        <is>
          <t>Next Action</t>
        </is>
      </c>
      <c r="M1" s="1" t="inlineStr">
        <is>
          <t>Next Action Date</t>
        </is>
      </c>
      <c r="N1" s="1" t="inlineStr">
        <is>
          <t>Warm Intro Source</t>
        </is>
      </c>
      <c r="O1" s="1" t="inlineStr">
        <is>
          <t>Notes</t>
        </is>
      </c>
      <c r="P1" s="1" t="inlineStr">
        <is>
          <t>Priority</t>
        </is>
      </c>
    </row>
    <row r="2">
      <c r="A2" s="2" t="inlineStr">
        <is>
          <t>Sequoia Capital</t>
        </is>
      </c>
      <c r="B2" s="2" t="inlineStr">
        <is>
          <t>Sequoia Capital</t>
        </is>
      </c>
      <c r="C2" s="3" t="inlineStr">
        <is>
          <t>VC</t>
        </is>
      </c>
      <c r="D2" s="3" t="inlineStr">
        <is>
          <t>Seed/Series A</t>
        </is>
      </c>
      <c r="E2" s="2" t="inlineStr">
        <is>
          <t>$500K-$5M</t>
        </is>
      </c>
      <c r="F2" s="2" t="inlineStr">
        <is>
          <t>All sectors</t>
        </is>
      </c>
      <c r="G2" s="2" t="inlineStr">
        <is>
          <t>Michael Chen</t>
        </is>
      </c>
      <c r="H2" s="4" t="inlineStr">
        <is>
          <t>michael@sequoia.com</t>
        </is>
      </c>
      <c r="I2" s="4" t="inlineStr">
        <is>
          <t>https://linkedin.com/in/michaelchen</t>
        </is>
      </c>
      <c r="J2" s="3" t="inlineStr">
        <is>
          <t>Research</t>
        </is>
      </c>
      <c r="K2" s="2" t="n"/>
      <c r="L2" s="2" t="inlineStr">
        <is>
          <t>Research firm</t>
        </is>
      </c>
      <c r="M2" s="2" t="n"/>
      <c r="N2" s="2" t="n"/>
      <c r="O2" s="2" t="inlineStr">
        <is>
          <t>Partner discussion. Strong track record. Focusing on B2B SaaS.</t>
        </is>
      </c>
      <c r="P2" s="3" t="inlineStr">
        <is>
          <t>Hot</t>
        </is>
      </c>
    </row>
    <row r="3">
      <c r="A3" s="5" t="inlineStr">
        <is>
          <t>Andreessen Horowitz (a16z)</t>
        </is>
      </c>
      <c r="B3" s="5" t="inlineStr">
        <is>
          <t>a16z</t>
        </is>
      </c>
      <c r="C3" s="6" t="inlineStr">
        <is>
          <t>VC</t>
        </is>
      </c>
      <c r="D3" s="6" t="inlineStr">
        <is>
          <t>Series A</t>
        </is>
      </c>
      <c r="E3" s="5" t="inlineStr">
        <is>
          <t>$1M-$10M</t>
        </is>
      </c>
      <c r="F3" s="5" t="inlineStr">
        <is>
          <t>Technology</t>
        </is>
      </c>
      <c r="G3" s="5" t="inlineStr">
        <is>
          <t>Sarah Williams</t>
        </is>
      </c>
      <c r="H3" s="7" t="inlineStr">
        <is>
          <t>sarah@a16z.com</t>
        </is>
      </c>
      <c r="I3" s="7" t="inlineStr">
        <is>
          <t>https://linkedin.com/in/sarahwilliams</t>
        </is>
      </c>
      <c r="J3" s="6" t="inlineStr">
        <is>
          <t>Outreach</t>
        </is>
      </c>
      <c r="K3" s="5" t="n"/>
      <c r="L3" s="5" t="inlineStr">
        <is>
          <t>Send pitch deck</t>
        </is>
      </c>
      <c r="M3" s="5" t="n"/>
      <c r="N3" s="5" t="inlineStr">
        <is>
          <t>Introduced by mentor</t>
        </is>
      </c>
      <c r="O3" s="5" t="inlineStr">
        <is>
          <t>Met at conference. Interested in marketplace solutions.</t>
        </is>
      </c>
      <c r="P3" s="6" t="inlineStr">
        <is>
          <t>Hot</t>
        </is>
      </c>
    </row>
    <row r="4">
      <c r="A4" s="2" t="inlineStr">
        <is>
          <t>Lightspeed Venture Partners</t>
        </is>
      </c>
      <c r="B4" s="2" t="inlineStr">
        <is>
          <t>Lightspeed</t>
        </is>
      </c>
      <c r="C4" s="3" t="inlineStr">
        <is>
          <t>VC</t>
        </is>
      </c>
      <c r="D4" s="3" t="inlineStr">
        <is>
          <t>Pre-Seed/Seed</t>
        </is>
      </c>
      <c r="E4" s="2" t="inlineStr">
        <is>
          <t>$100K-$2M</t>
        </is>
      </c>
      <c r="F4" s="2" t="inlineStr">
        <is>
          <t>Enterprise</t>
        </is>
      </c>
      <c r="G4" s="2" t="inlineStr">
        <is>
          <t>James Rodriguez</t>
        </is>
      </c>
      <c r="H4" s="4" t="inlineStr">
        <is>
          <t>james@lightspeed.com</t>
        </is>
      </c>
      <c r="I4" s="4" t="inlineStr">
        <is>
          <t>https://linkedin.com/in/jamesrodriguez</t>
        </is>
      </c>
      <c r="J4" s="3" t="inlineStr">
        <is>
          <t>Intro Meeting</t>
        </is>
      </c>
      <c r="K4" s="2" t="n"/>
      <c r="L4" s="2" t="inlineStr">
        <is>
          <t>Schedule follow-up call</t>
        </is>
      </c>
      <c r="M4" s="2" t="n"/>
      <c r="N4" s="2" t="inlineStr">
        <is>
          <t>Warm intro from lawyer</t>
        </is>
      </c>
      <c r="O4" s="2" t="inlineStr">
        <is>
          <t>Enjoyed first meeting. Requested metrics update.</t>
        </is>
      </c>
      <c r="P4" s="3" t="inlineStr">
        <is>
          <t>Warm</t>
        </is>
      </c>
    </row>
    <row r="5">
      <c r="A5" s="5" t="inlineStr">
        <is>
          <t>Accel Partners</t>
        </is>
      </c>
      <c r="B5" s="5" t="inlineStr">
        <is>
          <t>Accel</t>
        </is>
      </c>
      <c r="C5" s="6" t="inlineStr">
        <is>
          <t>VC</t>
        </is>
      </c>
      <c r="D5" s="6" t="inlineStr">
        <is>
          <t>Seed/Series A</t>
        </is>
      </c>
      <c r="E5" s="5" t="inlineStr">
        <is>
          <t>$500K-$3M</t>
        </is>
      </c>
      <c r="F5" s="5" t="inlineStr">
        <is>
          <t>Consumer Tech</t>
        </is>
      </c>
      <c r="G5" s="5" t="inlineStr">
        <is>
          <t>Emma Thompson</t>
        </is>
      </c>
      <c r="H5" s="7" t="inlineStr">
        <is>
          <t>emma@accel.com</t>
        </is>
      </c>
      <c r="I5" s="7" t="inlineStr">
        <is>
          <t>https://linkedin.com/in/emmathompson</t>
        </is>
      </c>
      <c r="J5" s="6" t="inlineStr">
        <is>
          <t>Follow-up</t>
        </is>
      </c>
      <c r="K5" s="5" t="n"/>
      <c r="L5" s="5" t="inlineStr">
        <is>
          <t>Send metrics update</t>
        </is>
      </c>
      <c r="M5" s="5" t="n"/>
      <c r="N5" s="5" t="inlineStr">
        <is>
          <t>LinkedIn outreach</t>
        </is>
      </c>
      <c r="O5" s="5" t="inlineStr">
        <is>
          <t>Positive initial response. Awaiting our updated deck.</t>
        </is>
      </c>
      <c r="P5" s="6" t="inlineStr">
        <is>
          <t>Warm</t>
        </is>
      </c>
    </row>
    <row r="6">
      <c r="A6" s="2" t="inlineStr">
        <is>
          <t>Index Ventures</t>
        </is>
      </c>
      <c r="B6" s="2" t="inlineStr">
        <is>
          <t>Index Ventures</t>
        </is>
      </c>
      <c r="C6" s="3" t="inlineStr">
        <is>
          <t>VC</t>
        </is>
      </c>
      <c r="D6" s="3" t="inlineStr">
        <is>
          <t>Pre-Seed/Seed</t>
        </is>
      </c>
      <c r="E6" s="2" t="inlineStr">
        <is>
          <t>$250K-$2M</t>
        </is>
      </c>
      <c r="F6" s="2" t="inlineStr">
        <is>
          <t>Fintech/Enterprise</t>
        </is>
      </c>
      <c r="G6" s="2" t="inlineStr">
        <is>
          <t>David Park</t>
        </is>
      </c>
      <c r="H6" s="4" t="inlineStr">
        <is>
          <t>david@indexventures.com</t>
        </is>
      </c>
      <c r="I6" s="4" t="inlineStr">
        <is>
          <t>https://linkedin.com/in/davidpark</t>
        </is>
      </c>
      <c r="J6" s="3" t="inlineStr">
        <is>
          <t>Pass</t>
        </is>
      </c>
      <c r="K6" s="2" t="n"/>
      <c r="L6" s="2" t="inlineStr">
        <is>
          <t>Re-engage in Q3</t>
        </is>
      </c>
      <c r="M6" s="2" t="n"/>
      <c r="N6" s="2" t="n"/>
      <c r="O6" s="2" t="inlineStr">
        <is>
          <t>Said 'not right timing'. Plan follow-up after funding.</t>
        </is>
      </c>
      <c r="P6" s="3" t="inlineStr">
        <is>
          <t>Cold</t>
        </is>
      </c>
    </row>
    <row r="7">
      <c r="A7" s="5" t="inlineStr">
        <is>
          <t>Robert Fischer</t>
        </is>
      </c>
      <c r="B7" s="5" t="inlineStr">
        <is>
          <t>Independent Angel</t>
        </is>
      </c>
      <c r="C7" s="6" t="inlineStr">
        <is>
          <t>Angel</t>
        </is>
      </c>
      <c r="D7" s="6" t="inlineStr">
        <is>
          <t>Pre-Seed/Seed</t>
        </is>
      </c>
      <c r="E7" s="5" t="inlineStr">
        <is>
          <t>$25K-$250K</t>
        </is>
      </c>
      <c r="F7" s="5" t="inlineStr">
        <is>
          <t>Technology</t>
        </is>
      </c>
      <c r="G7" s="5" t="inlineStr">
        <is>
          <t>Robert Fischer</t>
        </is>
      </c>
      <c r="H7" s="7" t="inlineStr">
        <is>
          <t>robert@mail.com</t>
        </is>
      </c>
      <c r="I7" s="7" t="inlineStr">
        <is>
          <t>https://linkedin.com/in/robertfischer</t>
        </is>
      </c>
      <c r="J7" s="6" t="inlineStr">
        <is>
          <t>Research</t>
        </is>
      </c>
      <c r="K7" s="5" t="n"/>
      <c r="L7" s="5" t="inlineStr">
        <is>
          <t>Identify mutual connection</t>
        </is>
      </c>
      <c r="M7" s="5" t="n"/>
      <c r="N7" s="5" t="n"/>
      <c r="O7" s="5" t="inlineStr">
        <is>
          <t>Former founder. Interested in marketplace models.</t>
        </is>
      </c>
      <c r="P7" s="6" t="inlineStr">
        <is>
          <t>Warm</t>
        </is>
      </c>
    </row>
    <row r="8">
      <c r="A8" s="2" t="inlineStr">
        <is>
          <t>Lisa Montgomery</t>
        </is>
      </c>
      <c r="B8" s="2" t="inlineStr">
        <is>
          <t>Independent Angel</t>
        </is>
      </c>
      <c r="C8" s="3" t="inlineStr">
        <is>
          <t>Angel</t>
        </is>
      </c>
      <c r="D8" s="3" t="inlineStr">
        <is>
          <t>Seed</t>
        </is>
      </c>
      <c r="E8" s="2" t="inlineStr">
        <is>
          <t>$50K-$500K</t>
        </is>
      </c>
      <c r="F8" s="2" t="inlineStr">
        <is>
          <t>Consumer/SaaS</t>
        </is>
      </c>
      <c r="G8" s="2" t="inlineStr">
        <is>
          <t>Lisa Montgomery</t>
        </is>
      </c>
      <c r="H8" s="4" t="inlineStr">
        <is>
          <t>lisa@mail.com</t>
        </is>
      </c>
      <c r="I8" s="4" t="inlineStr">
        <is>
          <t>https://linkedin.com/in/lisamontgomery</t>
        </is>
      </c>
      <c r="J8" s="3" t="inlineStr">
        <is>
          <t>Outreach</t>
        </is>
      </c>
      <c r="K8" s="2" t="n"/>
      <c r="L8" s="2" t="inlineStr">
        <is>
          <t>Send initial pitch</t>
        </is>
      </c>
      <c r="M8" s="2" t="n"/>
      <c r="N8" s="2" t="n"/>
      <c r="O8" s="2" t="inlineStr">
        <is>
          <t>Active angel through AngelList. Great track record.</t>
        </is>
      </c>
      <c r="P8" s="3" t="inlineStr">
        <is>
          <t>Hot</t>
        </is>
      </c>
    </row>
    <row r="9">
      <c r="A9" s="5" t="inlineStr">
        <is>
          <t>Thomas Mueller</t>
        </is>
      </c>
      <c r="B9" s="5" t="inlineStr">
        <is>
          <t>Independent Angel</t>
        </is>
      </c>
      <c r="C9" s="6" t="inlineStr">
        <is>
          <t>Angel</t>
        </is>
      </c>
      <c r="D9" s="6" t="inlineStr">
        <is>
          <t>Seed</t>
        </is>
      </c>
      <c r="E9" s="5" t="inlineStr">
        <is>
          <t>$30K-$300K</t>
        </is>
      </c>
      <c r="F9" s="5" t="inlineStr">
        <is>
          <t>B2B/Enterprise</t>
        </is>
      </c>
      <c r="G9" s="5" t="inlineStr">
        <is>
          <t>Thomas Mueller</t>
        </is>
      </c>
      <c r="H9" s="7" t="inlineStr">
        <is>
          <t>thomas@mail.com</t>
        </is>
      </c>
      <c r="I9" s="7" t="inlineStr">
        <is>
          <t>https://linkedin.com/in/thomasmueller</t>
        </is>
      </c>
      <c r="J9" s="6" t="inlineStr">
        <is>
          <t>Due Diligence</t>
        </is>
      </c>
      <c r="K9" s="5" t="n"/>
      <c r="L9" s="5" t="inlineStr">
        <is>
          <t>Provide financial projections</t>
        </is>
      </c>
      <c r="M9" s="5" t="n"/>
      <c r="N9" s="5" t="inlineStr">
        <is>
          <t>Warm intro from founder</t>
        </is>
      </c>
      <c r="O9" s="5" t="inlineStr">
        <is>
          <t>In initial DD. Asked for 5-year financials.</t>
        </is>
      </c>
      <c r="P9" s="6" t="inlineStr">
        <is>
          <t>Warm</t>
        </is>
      </c>
    </row>
    <row r="10">
      <c r="A10" s="2" t="inlineStr">
        <is>
          <t>Y Combinator</t>
        </is>
      </c>
      <c r="B10" s="2" t="inlineStr">
        <is>
          <t>Y Combinator</t>
        </is>
      </c>
      <c r="C10" s="3" t="inlineStr">
        <is>
          <t>Accelerator</t>
        </is>
      </c>
      <c r="D10" s="3" t="inlineStr">
        <is>
          <t>Pre-Seed/Seed</t>
        </is>
      </c>
      <c r="E10" s="2" t="inlineStr">
        <is>
          <t>$125K-$500K</t>
        </is>
      </c>
      <c r="F10" s="2" t="inlineStr">
        <is>
          <t>All sectors</t>
        </is>
      </c>
      <c r="G10" s="2" t="inlineStr">
        <is>
          <t>Application Team</t>
        </is>
      </c>
      <c r="H10" s="4" t="inlineStr">
        <is>
          <t>apply@ycombinator.com</t>
        </is>
      </c>
      <c r="I10" s="4" t="inlineStr">
        <is>
          <t>https://linkedin.com/company/ycombinator</t>
        </is>
      </c>
      <c r="J10" s="3" t="inlineStr">
        <is>
          <t>Research</t>
        </is>
      </c>
      <c r="K10" s="2" t="n"/>
      <c r="L10" s="2" t="inlineStr">
        <is>
          <t>Apply for next batch</t>
        </is>
      </c>
      <c r="M10" s="2" t="n"/>
      <c r="N10" s="2" t="n"/>
      <c r="O10" s="2" t="inlineStr">
        <is>
          <t>Deadline for W2026 batch. Excellent network.</t>
        </is>
      </c>
      <c r="P10" s="3" t="inlineStr">
        <is>
          <t>Hot</t>
        </is>
      </c>
    </row>
    <row r="11">
      <c r="A11" s="5" t="inlineStr">
        <is>
          <t>Techstars</t>
        </is>
      </c>
      <c r="B11" s="5" t="inlineStr">
        <is>
          <t>Techstars</t>
        </is>
      </c>
      <c r="C11" s="6" t="inlineStr">
        <is>
          <t>Accelerator</t>
        </is>
      </c>
      <c r="D11" s="6" t="inlineStr">
        <is>
          <t>Pre-Seed</t>
        </is>
      </c>
      <c r="E11" s="5" t="inlineStr">
        <is>
          <t>$120K</t>
        </is>
      </c>
      <c r="F11" s="5" t="inlineStr">
        <is>
          <t>All sectors</t>
        </is>
      </c>
      <c r="G11" s="5" t="inlineStr">
        <is>
          <t>Program Director</t>
        </is>
      </c>
      <c r="H11" s="7" t="inlineStr">
        <is>
          <t>applications@techstars.com</t>
        </is>
      </c>
      <c r="I11" s="7" t="inlineStr">
        <is>
          <t>https://linkedin.com/company/techstars</t>
        </is>
      </c>
      <c r="J11" s="6" t="inlineStr">
        <is>
          <t>Outreach</t>
        </is>
      </c>
      <c r="K11" s="5" t="n"/>
      <c r="L11" s="5" t="inlineStr">
        <is>
          <t>Contact program director</t>
        </is>
      </c>
      <c r="M11" s="5" t="n"/>
      <c r="N11" s="5" t="n"/>
      <c r="O11" s="5" t="inlineStr">
        <is>
          <t>Multiple Techstars cohorts available. Strong mentorship.</t>
        </is>
      </c>
      <c r="P11" s="6" t="inlineStr">
        <is>
          <t>Warm</t>
        </is>
      </c>
    </row>
    <row r="12">
      <c r="A12" s="2" t="inlineStr">
        <is>
          <t>500 Global</t>
        </is>
      </c>
      <c r="B12" s="2" t="inlineStr">
        <is>
          <t>500 Global</t>
        </is>
      </c>
      <c r="C12" s="3" t="inlineStr">
        <is>
          <t>Accelerator</t>
        </is>
      </c>
      <c r="D12" s="3" t="inlineStr">
        <is>
          <t>Seed</t>
        </is>
      </c>
      <c r="E12" s="2" t="inlineStr">
        <is>
          <t>$150K-$200K</t>
        </is>
      </c>
      <c r="F12" s="2" t="inlineStr">
        <is>
          <t>All sectors</t>
        </is>
      </c>
      <c r="G12" s="2" t="inlineStr">
        <is>
          <t>Maria Garcia</t>
        </is>
      </c>
      <c r="H12" s="4" t="inlineStr">
        <is>
          <t>maria@500.co</t>
        </is>
      </c>
      <c r="I12" s="4" t="inlineStr">
        <is>
          <t>https://linkedin.com/in/mariagarcia</t>
        </is>
      </c>
      <c r="J12" s="3" t="inlineStr">
        <is>
          <t>Intro Meeting</t>
        </is>
      </c>
      <c r="K12" s="2" t="n"/>
      <c r="L12" s="2" t="inlineStr">
        <is>
          <t>Attend office hours</t>
        </is>
      </c>
      <c r="M12" s="2" t="n"/>
      <c r="N12" s="2" t="inlineStr">
        <is>
          <t>Referred by alumni</t>
        </is>
      </c>
      <c r="O12" s="2" t="inlineStr">
        <is>
          <t>Attended pitch event. Invited to office hours.</t>
        </is>
      </c>
      <c r="P12" s="3" t="inlineStr">
        <is>
          <t>Warm</t>
        </is>
      </c>
    </row>
    <row r="13">
      <c r="A13" s="5" t="inlineStr">
        <is>
          <t>Hollinger Family Office</t>
        </is>
      </c>
      <c r="B13" s="5" t="inlineStr">
        <is>
          <t>Hollinger FO</t>
        </is>
      </c>
      <c r="C13" s="6" t="inlineStr">
        <is>
          <t>Family Office</t>
        </is>
      </c>
      <c r="D13" s="6" t="inlineStr">
        <is>
          <t>Seed/Series A</t>
        </is>
      </c>
      <c r="E13" s="5" t="inlineStr">
        <is>
          <t>$100K-$2M</t>
        </is>
      </c>
      <c r="F13" s="5" t="inlineStr">
        <is>
          <t>Technology/Climate</t>
        </is>
      </c>
      <c r="G13" s="5" t="inlineStr">
        <is>
          <t>Jonathan Wright</t>
        </is>
      </c>
      <c r="H13" s="7" t="inlineStr">
        <is>
          <t>jonathan@hollinger.com</t>
        </is>
      </c>
      <c r="I13" s="7" t="inlineStr">
        <is>
          <t>https://linkedin.com/in/jonathanwright</t>
        </is>
      </c>
      <c r="J13" s="6" t="inlineStr">
        <is>
          <t>Research</t>
        </is>
      </c>
      <c r="K13" s="5" t="n"/>
      <c r="L13" s="5" t="inlineStr">
        <is>
          <t>Gather information</t>
        </is>
      </c>
      <c r="M13" s="5" t="n"/>
      <c r="N13" s="5" t="n"/>
      <c r="O13" s="5" t="inlineStr">
        <is>
          <t>Multi-generational family office. Conservative approach.</t>
        </is>
      </c>
      <c r="P13" s="6" t="inlineStr">
        <is>
          <t>Cold</t>
        </is>
      </c>
    </row>
    <row r="14">
      <c r="A14" s="2" t="inlineStr">
        <is>
          <t>Westbrook Capital Group</t>
        </is>
      </c>
      <c r="B14" s="2" t="inlineStr">
        <is>
          <t>Westbrook FO</t>
        </is>
      </c>
      <c r="C14" s="3" t="inlineStr">
        <is>
          <t>Family Office</t>
        </is>
      </c>
      <c r="D14" s="3" t="inlineStr">
        <is>
          <t>All stages</t>
        </is>
      </c>
      <c r="E14" s="2" t="inlineStr">
        <is>
          <t>$50K-$5M</t>
        </is>
      </c>
      <c r="F14" s="2" t="inlineStr">
        <is>
          <t>Diversified</t>
        </is>
      </c>
      <c r="G14" s="2" t="inlineStr">
        <is>
          <t>Catherine Davis</t>
        </is>
      </c>
      <c r="H14" s="4" t="inlineStr">
        <is>
          <t>catherine@westbrook.com</t>
        </is>
      </c>
      <c r="I14" s="4" t="inlineStr">
        <is>
          <t>https://linkedin.com/in/catherinedavis</t>
        </is>
      </c>
      <c r="J14" s="3" t="inlineStr">
        <is>
          <t>Follow-up</t>
        </is>
      </c>
      <c r="K14" s="2" t="n"/>
      <c r="L14" s="2" t="inlineStr">
        <is>
          <t>Send updated materials</t>
        </is>
      </c>
      <c r="M14" s="2" t="n"/>
      <c r="N14" s="2" t="inlineStr">
        <is>
          <t>Received intro</t>
        </is>
      </c>
      <c r="O14" s="2" t="inlineStr">
        <is>
          <t>Interested but slow decision process. Patient capital.</t>
        </is>
      </c>
      <c r="P14" s="3" t="inlineStr">
        <is>
          <t>Warm</t>
        </is>
      </c>
    </row>
    <row r="15">
      <c r="A15" s="5" t="inlineStr">
        <is>
          <t>Sterling Wealth Partners</t>
        </is>
      </c>
      <c r="B15" s="5" t="inlineStr">
        <is>
          <t>Sterling FO</t>
        </is>
      </c>
      <c r="C15" s="6" t="inlineStr">
        <is>
          <t>Family Office</t>
        </is>
      </c>
      <c r="D15" s="6" t="inlineStr">
        <is>
          <t>Seed</t>
        </is>
      </c>
      <c r="E15" s="5" t="inlineStr">
        <is>
          <t>$200K-$1M</t>
        </is>
      </c>
      <c r="F15" s="5" t="inlineStr">
        <is>
          <t>B2B SaaS</t>
        </is>
      </c>
      <c r="G15" s="5" t="inlineStr">
        <is>
          <t>Nicholas Hayes</t>
        </is>
      </c>
      <c r="H15" s="7" t="inlineStr">
        <is>
          <t>nicholas@sterling.com</t>
        </is>
      </c>
      <c r="I15" s="7" t="inlineStr">
        <is>
          <t>https://linkedin.com/in/nicholashays</t>
        </is>
      </c>
      <c r="J15" s="6" t="inlineStr">
        <is>
          <t>Outreach</t>
        </is>
      </c>
      <c r="K15" s="5" t="n"/>
      <c r="L15" s="5" t="inlineStr">
        <is>
          <t>Schedule intro call</t>
        </is>
      </c>
      <c r="M15" s="5" t="n"/>
      <c r="N15" s="5" t="n"/>
      <c r="O15" s="5" t="inlineStr">
        <is>
          <t>Looking for SaaS opportunities. Known value-add investor.</t>
        </is>
      </c>
      <c r="P15" s="6" t="inlineStr">
        <is>
          <t>Warm</t>
        </is>
      </c>
    </row>
    <row r="16">
      <c r="A16" s="2" t="inlineStr">
        <is>
          <t>EQT Ventures</t>
        </is>
      </c>
      <c r="B16" s="2" t="inlineStr">
        <is>
          <t>EQT Ventures</t>
        </is>
      </c>
      <c r="C16" s="3" t="inlineStr">
        <is>
          <t>VC</t>
        </is>
      </c>
      <c r="D16" s="3" t="inlineStr">
        <is>
          <t>Series A</t>
        </is>
      </c>
      <c r="E16" s="2" t="inlineStr">
        <is>
          <t>$1M-$5M</t>
        </is>
      </c>
      <c r="F16" s="2" t="inlineStr">
        <is>
          <t>Technology/Enterprise</t>
        </is>
      </c>
      <c r="G16" s="2" t="inlineStr">
        <is>
          <t>Anna Bergman</t>
        </is>
      </c>
      <c r="H16" s="4" t="inlineStr">
        <is>
          <t>anna@eqtvp.com</t>
        </is>
      </c>
      <c r="I16" s="4" t="inlineStr">
        <is>
          <t>https://linkedin.com/in/annabergman</t>
        </is>
      </c>
      <c r="J16" s="3" t="inlineStr">
        <is>
          <t>Outreach</t>
        </is>
      </c>
      <c r="K16" s="2" t="n"/>
      <c r="L16" s="2" t="inlineStr">
        <is>
          <t>Send pitch deck</t>
        </is>
      </c>
      <c r="M16" s="2" t="n"/>
      <c r="N16" s="2" t="n"/>
      <c r="O16" s="2" t="inlineStr">
        <is>
          <t>Leading Nordic VC. Strong portfolio in enterprise.</t>
        </is>
      </c>
      <c r="P16" s="3" t="inlineStr">
        <is>
          <t>Hot</t>
        </is>
      </c>
    </row>
    <row r="17">
      <c r="A17" s="5" t="inlineStr">
        <is>
          <t>Atomico</t>
        </is>
      </c>
      <c r="B17" s="5" t="inlineStr">
        <is>
          <t>Atomico</t>
        </is>
      </c>
      <c r="C17" s="6" t="inlineStr">
        <is>
          <t>VC</t>
        </is>
      </c>
      <c r="D17" s="6" t="inlineStr">
        <is>
          <t>Seed/Series A</t>
        </is>
      </c>
      <c r="E17" s="5" t="inlineStr">
        <is>
          <t>$500K-$3M</t>
        </is>
      </c>
      <c r="F17" s="5" t="inlineStr">
        <is>
          <t>Deep Tech/SaaS</t>
        </is>
      </c>
      <c r="G17" s="5" t="inlineStr">
        <is>
          <t>Magnus Larsson</t>
        </is>
      </c>
      <c r="H17" s="7" t="inlineStr">
        <is>
          <t>magnus@atomico.com</t>
        </is>
      </c>
      <c r="I17" s="7" t="inlineStr">
        <is>
          <t>https://linkedin.com/in/magnuslarsson</t>
        </is>
      </c>
      <c r="J17" s="6" t="inlineStr">
        <is>
          <t>Research</t>
        </is>
      </c>
      <c r="K17" s="5" t="n"/>
      <c r="L17" s="5" t="inlineStr">
        <is>
          <t>Research recent investments</t>
        </is>
      </c>
      <c r="M17" s="5" t="n"/>
      <c r="N17" s="5" t="n"/>
      <c r="O17" s="5" t="inlineStr">
        <is>
          <t>Niklas Zennstrom's fund. Strong Europe network.</t>
        </is>
      </c>
      <c r="P17" s="6" t="inlineStr">
        <is>
          <t>Warm</t>
        </is>
      </c>
    </row>
    <row r="18">
      <c r="A18" s="2" t="inlineStr">
        <is>
          <t>Balderton Capital</t>
        </is>
      </c>
      <c r="B18" s="2" t="inlineStr">
        <is>
          <t>Balderton</t>
        </is>
      </c>
      <c r="C18" s="3" t="inlineStr">
        <is>
          <t>VC</t>
        </is>
      </c>
      <c r="D18" s="3" t="inlineStr">
        <is>
          <t>Seed/Series A</t>
        </is>
      </c>
      <c r="E18" s="2" t="inlineStr">
        <is>
          <t>$250K-$2M</t>
        </is>
      </c>
      <c r="F18" s="2" t="inlineStr">
        <is>
          <t>B2B/Consumer</t>
        </is>
      </c>
      <c r="G18" s="2" t="inlineStr">
        <is>
          <t>Claire Beaumont</t>
        </is>
      </c>
      <c r="H18" s="4" t="inlineStr">
        <is>
          <t>claire@balderton.com</t>
        </is>
      </c>
      <c r="I18" s="4" t="inlineStr">
        <is>
          <t>https://linkedin.com/in/clairebeaumont</t>
        </is>
      </c>
      <c r="J18" s="3" t="inlineStr">
        <is>
          <t>Intro Meeting</t>
        </is>
      </c>
      <c r="K18" s="2" t="n"/>
      <c r="L18" s="2" t="inlineStr">
        <is>
          <t>Follow up on meeting</t>
        </is>
      </c>
      <c r="M18" s="2" t="n"/>
      <c r="N18" s="2" t="inlineStr">
        <is>
          <t>Warm intro</t>
        </is>
      </c>
      <c r="O18" s="2" t="inlineStr">
        <is>
          <t>Excellent first meeting. Very positive feedback.</t>
        </is>
      </c>
      <c r="P18" s="3" t="inlineStr">
        <is>
          <t>Hot</t>
        </is>
      </c>
    </row>
    <row r="19">
      <c r="A19" s="5" t="inlineStr">
        <is>
          <t>Cherry Ventures</t>
        </is>
      </c>
      <c r="B19" s="5" t="inlineStr">
        <is>
          <t>Cherry Ventures</t>
        </is>
      </c>
      <c r="C19" s="6" t="inlineStr">
        <is>
          <t>VC</t>
        </is>
      </c>
      <c r="D19" s="6" t="inlineStr">
        <is>
          <t>Pre-Seed/Seed</t>
        </is>
      </c>
      <c r="E19" s="5" t="inlineStr">
        <is>
          <t>$100K-$1M</t>
        </is>
      </c>
      <c r="F19" s="5" t="inlineStr">
        <is>
          <t>Fintech/Enterprise</t>
        </is>
      </c>
      <c r="G19" s="5" t="inlineStr">
        <is>
          <t>Felix Mueller</t>
        </is>
      </c>
      <c r="H19" s="7" t="inlineStr">
        <is>
          <t>felix@cherry.vc</t>
        </is>
      </c>
      <c r="I19" s="7" t="inlineStr">
        <is>
          <t>https://linkedin.com/in/felixmueller</t>
        </is>
      </c>
      <c r="J19" s="6" t="inlineStr">
        <is>
          <t>Follow-up</t>
        </is>
      </c>
      <c r="K19" s="5" t="n"/>
      <c r="L19" s="5" t="inlineStr">
        <is>
          <t>Send follow-up materials</t>
        </is>
      </c>
      <c r="M19" s="5" t="n"/>
      <c r="N19" s="5" t="inlineStr">
        <is>
          <t>Referred by lawyer</t>
        </is>
      </c>
      <c r="O19" s="5" t="inlineStr">
        <is>
          <t>Active in Berlin. Looking for next round opportunities.</t>
        </is>
      </c>
      <c r="P19" s="6" t="inlineStr">
        <is>
          <t>Warm</t>
        </is>
      </c>
    </row>
    <row r="20">
      <c r="A20" s="2" t="inlineStr">
        <is>
          <t>Earlybird Venture Capital</t>
        </is>
      </c>
      <c r="B20" s="2" t="inlineStr">
        <is>
          <t>Earlybird</t>
        </is>
      </c>
      <c r="C20" s="3" t="inlineStr">
        <is>
          <t>VC</t>
        </is>
      </c>
      <c r="D20" s="3" t="inlineStr">
        <is>
          <t>Seed</t>
        </is>
      </c>
      <c r="E20" s="2" t="inlineStr">
        <is>
          <t>$200K-$2M</t>
        </is>
      </c>
      <c r="F20" s="2" t="inlineStr">
        <is>
          <t>Technology</t>
        </is>
      </c>
      <c r="G20" s="2" t="inlineStr">
        <is>
          <t>Sofia Richter</t>
        </is>
      </c>
      <c r="H20" s="4" t="inlineStr">
        <is>
          <t>sofia@earlybird.com</t>
        </is>
      </c>
      <c r="I20" s="4" t="inlineStr">
        <is>
          <t>https://linkedin.com/in/sofiarichter</t>
        </is>
      </c>
      <c r="J20" s="3" t="inlineStr">
        <is>
          <t>Due Diligence</t>
        </is>
      </c>
      <c r="K20" s="2" t="n"/>
      <c r="L20" s="2" t="inlineStr">
        <is>
          <t>Prepare pitch presentation</t>
        </is>
      </c>
      <c r="M20" s="2" t="n"/>
      <c r="N20" s="2" t="inlineStr">
        <is>
          <t>Warm intro</t>
        </is>
      </c>
      <c r="O20" s="2" t="inlineStr">
        <is>
          <t>In final stages of evaluation. Term sheet potentially coming.</t>
        </is>
      </c>
      <c r="P20" s="3" t="inlineStr">
        <is>
          <t>Hot</t>
        </is>
      </c>
    </row>
    <row r="21">
      <c r="A21" s="5" t="inlineStr">
        <is>
          <t>HV Capital</t>
        </is>
      </c>
      <c r="B21" s="5" t="inlineStr">
        <is>
          <t>HV Capital</t>
        </is>
      </c>
      <c r="C21" s="6" t="inlineStr">
        <is>
          <t>VC</t>
        </is>
      </c>
      <c r="D21" s="6" t="inlineStr">
        <is>
          <t>Seed/Series A</t>
        </is>
      </c>
      <c r="E21" s="5" t="inlineStr">
        <is>
          <t>$300K-$3M</t>
        </is>
      </c>
      <c r="F21" s="5" t="inlineStr">
        <is>
          <t>B2B/Enterprise</t>
        </is>
      </c>
      <c r="G21" s="5" t="inlineStr">
        <is>
          <t>Klaus Wagner</t>
        </is>
      </c>
      <c r="H21" s="7" t="inlineStr">
        <is>
          <t>klaus@hvcapital.de</t>
        </is>
      </c>
      <c r="I21" s="7" t="inlineStr">
        <is>
          <t>https://linkedin.com/in/klauswagner</t>
        </is>
      </c>
      <c r="J21" s="6" t="inlineStr">
        <is>
          <t>Research</t>
        </is>
      </c>
      <c r="K21" s="5" t="n"/>
      <c r="L21" s="5" t="inlineStr">
        <is>
          <t>Review their thesis</t>
        </is>
      </c>
      <c r="M21" s="5" t="n"/>
      <c r="N21" s="5" t="n"/>
      <c r="O21" s="5" t="inlineStr">
        <is>
          <t>Munich-based. Known for methodical evaluation process.</t>
        </is>
      </c>
      <c r="P21" s="6" t="inlineStr">
        <is>
          <t>Warm</t>
        </is>
      </c>
    </row>
  </sheetData>
  <conditionalFormatting sqref="J2:J21">
    <cfRule type="cellIs" priority="1" operator="equal" dxfId="0">
      <formula>"Term Sheet"</formula>
    </cfRule>
    <cfRule type="cellIs" priority="2" operator="equal" dxfId="0">
      <formula>"Closed"</formula>
    </cfRule>
    <cfRule type="cellIs" priority="3" operator="equal" dxfId="1">
      <formula>"Follow-up"</formula>
    </cfRule>
    <cfRule type="cellIs" priority="4" operator="equal" dxfId="1">
      <formula>"Due Diligence"</formula>
    </cfRule>
    <cfRule type="cellIs" priority="5" operator="equal" dxfId="2">
      <formula>"Pass"</formula>
    </cfRule>
  </conditionalFormatting>
  <conditionalFormatting sqref="P2:P21">
    <cfRule type="cellIs" priority="6" operator="equal" dxfId="0">
      <formula>"Hot"</formula>
    </cfRule>
    <cfRule type="cellIs" priority="7" operator="equal" dxfId="1">
      <formula>"Warm"</formula>
    </cfRule>
    <cfRule type="cellIs" priority="8" operator="equal" dxfId="2">
      <formula>"Cold"</formula>
    </cfRule>
  </conditionalFormatting>
  <dataValidations count="4">
    <dataValidation sqref="C2:C21" showDropDown="0" showInputMessage="0" showErrorMessage="0" allowBlank="1" type="list">
      <formula1>"VC,Angel,Family Office,Accelerator,Grant"</formula1>
    </dataValidation>
    <dataValidation sqref="D2:D21" showDropDown="0" showInputMessage="0" showErrorMessage="0" allowBlank="1" type="list">
      <formula1>"Pre-Seed,Seed,Series A"</formula1>
    </dataValidation>
    <dataValidation sqref="J2:J21" showDropDown="0" showInputMessage="0" showErrorMessage="0" allowBlank="1" type="list">
      <formula1>"Research,Outreach,Intro Meeting,Follow-up,Due Diligence,Term Sheet,Pass,Closed"</formula1>
    </dataValidation>
    <dataValidation sqref="P2:P21" showDropDown="0" showInputMessage="0" showErrorMessage="0" allowBlank="1" type="list">
      <formula1>"Hot,Warm,Cold"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40" customWidth="1" min="2" max="2"/>
    <col width="70" customWidth="1" min="3" max="3"/>
    <col width="35" customWidth="1" min="4" max="4"/>
    <col width="20" customWidth="1" min="5" max="5"/>
  </cols>
  <sheetData>
    <row r="1">
      <c r="A1" s="1" t="inlineStr">
        <is>
          <t>Template Name</t>
        </is>
      </c>
      <c r="B1" s="1" t="inlineStr">
        <is>
          <t>Subject Line</t>
        </is>
      </c>
      <c r="C1" s="1" t="inlineStr">
        <is>
          <t>Body Text</t>
        </is>
      </c>
      <c r="D1" s="1" t="inlineStr">
        <is>
          <t>When to Use</t>
        </is>
      </c>
      <c r="E1" s="1" t="inlineStr">
        <is>
          <t>Follow-up Timing</t>
        </is>
      </c>
    </row>
    <row r="2">
      <c r="A2" s="8" t="inlineStr">
        <is>
          <t>Cold Outreach</t>
        </is>
      </c>
      <c r="B2" s="8" t="inlineStr">
        <is>
          <t>Introducing [COMPANY_NAME] - [BRIEF_VALUE_PROP]</t>
        </is>
      </c>
      <c r="C2" s="8" t="inlineStr">
        <is>
          <t>Hi [INVESTOR_NAME],
I'm reaching out because I believe [COMPANY_NAME] aligns well with [FIRM_NAME]'s focus on [INVESTMENT_FOCUS]. We're building [ONE_SENTENCE_DESCRIPTION].
[SPECIFIC_REASON_FOR_OUTREACH - e.g., "I noticed your recent investment in X, which shares similar values with our approach"]
I'd love to share more context about our progress:
- [KEY_METRIC_1]
- [KEY_METRIC_2]
- [KEY_MILESTONE]
Would you be open to a brief conversation in the coming weeks? Happy to work around your schedule.
Best regards,
[YOUR_NAME]
[COMPANY_NAME]
[PHONE]
[LINKEDIN_URL]</t>
        </is>
      </c>
      <c r="D2" s="8" t="inlineStr">
        <is>
          <t>Initial cold outreach to investors with no prior connection</t>
        </is>
      </c>
      <c r="E2" s="8" t="inlineStr">
        <is>
          <t>7-10 days for follow-up</t>
        </is>
      </c>
    </row>
    <row r="3">
      <c r="A3" s="9" t="inlineStr">
        <is>
          <t>Warm Intro Request</t>
        </is>
      </c>
      <c r="B3" s="9" t="inlineStr">
        <is>
          <t>Can you introduce me to [INVESTOR_NAME]?</t>
        </is>
      </c>
      <c r="C3" s="9" t="inlineStr">
        <is>
          <t>Hi [MUTUAL_CONNECTION],
Hope you're doing well! I'm working with [COMPANY_NAME], and I think we'd be a great fit for [INVESTOR_NAME]'s portfolio based on their recent investments in [SIMILAR_COMPANIES].
Would you be willing to introduce us? I'd be grateful for any connection you could facilitate.
A bit of context on us:
- [BRIEF_DESCRIPTION]
- [KEY_TRACTION]
- [WHY_SEEKING_CAPITAL]
No pressure if the timing isn't right. Happy to chat about what we're working on regardless.
Best,
[YOUR_NAME]</t>
        </is>
      </c>
      <c r="D3" s="9" t="inlineStr">
        <is>
          <t>Requesting warm introduction through mutual connection</t>
        </is>
      </c>
      <c r="E3" s="9" t="inlineStr">
        <is>
          <t>3-5 days for intro</t>
        </is>
      </c>
    </row>
    <row r="4">
      <c r="A4" s="8" t="inlineStr">
        <is>
          <t>Post-Meeting Follow-up</t>
        </is>
      </c>
      <c r="B4" s="8" t="inlineStr">
        <is>
          <t>Great to meet you - [SPECIFIC_DISCUSSION_TOPIC]</t>
        </is>
      </c>
      <c r="C4" s="8" t="inlineStr">
        <is>
          <t>Hi [INVESTOR_NAME],
Thanks so much for taking the time to chat yesterday. I really appreciated your insights on [SPECIFIC_TOPIC_DISCUSSED], particularly your point about [SPECIFIC_INSIGHT].
As promised, here's [DELIVERABLE_MENTIONED_IN_CALL]:
[ATTACH_OR_LINK]
A few key updates since we last spoke:
- [METRIC_UPDATE]
- [MILESTONE_ACHIEVED]
- [UPCOMING_MILESTONE]
I'd love to keep you in the loop as we progress. Would mid-[MONTH] be a good time for another brief check-in?
Looking forward to continuing the conversation.
Best regards,
[YOUR_NAME]</t>
        </is>
      </c>
      <c r="D4" s="8" t="inlineStr">
        <is>
          <t>After initial meeting with investor</t>
        </is>
      </c>
      <c r="E4" s="8" t="inlineStr">
        <is>
          <t>5-7 days for next meeting</t>
        </is>
      </c>
    </row>
    <row r="5">
      <c r="A5" s="9" t="inlineStr">
        <is>
          <t>Deck Share</t>
        </is>
      </c>
      <c r="B5" s="9" t="inlineStr">
        <is>
          <t>[COMPANY_NAME] Pitch Deck &amp; Key Metrics</t>
        </is>
      </c>
      <c r="C5" s="9" t="inlineStr">
        <is>
          <t>Hi [INVESTOR_NAME],
Following our conversation, attached is our current pitch deck and latest metrics overview.
Key highlights:
- Founded: [DATE]
- Traction: [SPECIFIC_METRICS]
- Team: [BRIEF_TEAM_BACKGROUND]
- Use of Capital: [GENERAL_USE]
We're currently at [CURRENT_STAGE] and looking to [SPECIFIC_GOAL].
Happy to discuss any questions or provide additional materials like:
- Technical overview
- Customer testimonials
- Market analysis
- Financial projections
Let me know what would be most helpful.
Best,
[YOUR_NAME]</t>
        </is>
      </c>
      <c r="D5" s="9" t="inlineStr">
        <is>
          <t>Sharing pitch deck and materials with interested investor</t>
        </is>
      </c>
      <c r="E5" s="9" t="inlineStr">
        <is>
          <t>3-4 days for feedback</t>
        </is>
      </c>
    </row>
    <row r="6">
      <c r="A6" s="8" t="inlineStr">
        <is>
          <t>Due Diligence Follow-up</t>
        </is>
      </c>
      <c r="B6" s="8" t="inlineStr">
        <is>
          <t>RE: [COMPANY_NAME] Due Diligence - [SPECIFIC_REQUEST]</t>
        </is>
      </c>
      <c r="C6" s="8" t="inlineStr">
        <is>
          <t>Hi [INVESTOR_NAME],
Thanks for your thorough review questions - they're great and show you're really digging into the business.
Regarding your points:
1. [QUESTION_1] - [DETAILED_RESPONSE]
2. [QUESTION_2] - [DETAILED_RESPONSE]
3. [QUESTION_3] - [DETAILED_RESPONSE]
I'm attaching the following materials:
- [DOCUMENT_1]
- [DOCUMENT_2]
- [DOCUMENT_3]
Happy to setup a call with [RELEVANT_TEAM_MEMBER] to walk through [SPECIFIC_AREA] in more detail if that's helpful.
Looking forward to your thoughts.
Best regards,
[YOUR_NAME]</t>
        </is>
      </c>
      <c r="D6" s="8" t="inlineStr">
        <is>
          <t>During due diligence phase with detailed questions</t>
        </is>
      </c>
      <c r="E6" s="8" t="inlineStr">
        <is>
          <t>2-3 days for response</t>
        </is>
      </c>
    </row>
    <row r="7">
      <c r="A7" s="9" t="inlineStr">
        <is>
          <t>Pass Recovery</t>
        </is>
      </c>
      <c r="B7" s="9" t="inlineStr">
        <is>
          <t>[COMPANY_NAME] Update - Significant Progress Since We Last Spoke</t>
        </is>
      </c>
      <c r="C7" s="9" t="inlineStr">
        <is>
          <t>Hi [INVESTOR_NAME],
I hope this finds you well. I know you passed on [COMPANY_NAME] when we last discussed, and I completely understood the rationale at the time.
However, I wanted to give you a quick update on what we've accomplished:
- [MAJOR_MILESTONE]
- [TRACTION_INCREASE]
- [PRODUCT_UPDATE]
- [TEAM_ADDITION]
I recognize these were some of the concerns you had, and I'd love to reconnect if the situation has changed.
No pressure whatsoever - I know the landscape changes quickly and timing is everything. But if you're open to it, I'd appreciate the chance to re-engage.
Happy to chat at your convenience.
Best,
[YOUR_NAME]</t>
        </is>
      </c>
      <c r="D7" s="9" t="inlineStr">
        <is>
          <t>Re-engaging with investors who previously passed</t>
        </is>
      </c>
      <c r="E7" s="9" t="inlineStr">
        <is>
          <t>Follow-up in 2-3 months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5" customWidth="1" min="4" max="4"/>
    <col width="14" customWidth="1" min="5" max="5"/>
    <col width="14" customWidth="1" min="6" max="6"/>
    <col width="25" customWidth="1" min="7" max="7"/>
  </cols>
  <sheetData>
    <row r="1">
      <c r="A1" s="1" t="inlineStr">
        <is>
          <t>Week</t>
        </is>
      </c>
      <c r="B1" s="1" t="inlineStr">
        <is>
          <t>Emails Sent</t>
        </is>
      </c>
      <c r="C1" s="1" t="inlineStr">
        <is>
          <t>Responses</t>
        </is>
      </c>
      <c r="D1" s="1" t="inlineStr">
        <is>
          <t>Meetings Booked</t>
        </is>
      </c>
      <c r="E1" s="1" t="inlineStr">
        <is>
          <t>Response Rate %</t>
        </is>
      </c>
      <c r="F1" s="1" t="inlineStr">
        <is>
          <t>Meeting Rate %</t>
        </is>
      </c>
      <c r="G1" s="1" t="inlineStr">
        <is>
          <t>Notes</t>
        </is>
      </c>
    </row>
    <row r="2">
      <c r="A2" s="10" t="inlineStr">
        <is>
          <t>Week 1</t>
        </is>
      </c>
      <c r="B2" s="10" t="n">
        <v>20</v>
      </c>
      <c r="C2" s="10" t="n">
        <v>5</v>
      </c>
      <c r="D2" s="10" t="n">
        <v>2</v>
      </c>
      <c r="E2" s="11">
        <f>IF(B2=0,0,C2/B2)</f>
        <v/>
      </c>
      <c r="F2" s="11">
        <f>IF(C2=0,0,D2/C2)</f>
        <v/>
      </c>
      <c r="G2" s="12" t="inlineStr">
        <is>
          <t>Strong responses this week</t>
        </is>
      </c>
    </row>
    <row r="3">
      <c r="A3" s="13" t="inlineStr">
        <is>
          <t>Week 2</t>
        </is>
      </c>
      <c r="B3" s="13" t="n">
        <v>25</v>
      </c>
      <c r="C3" s="13" t="n">
        <v>5</v>
      </c>
      <c r="D3" s="13" t="n">
        <v>2</v>
      </c>
      <c r="E3" s="14">
        <f>IF(B3=0,0,C3/B3)</f>
        <v/>
      </c>
      <c r="F3" s="14">
        <f>IF(C3=0,0,D3/C3)</f>
        <v/>
      </c>
      <c r="G3" s="15" t="inlineStr">
        <is>
          <t>Good momentum</t>
        </is>
      </c>
    </row>
    <row r="4">
      <c r="A4" s="10" t="inlineStr">
        <is>
          <t>Week 3</t>
        </is>
      </c>
      <c r="B4" s="10" t="n">
        <v>15</v>
      </c>
      <c r="C4" s="10" t="n">
        <v>4</v>
      </c>
      <c r="D4" s="10" t="n">
        <v>2</v>
      </c>
      <c r="E4" s="11">
        <f>IF(B4=0,0,C4/B4)</f>
        <v/>
      </c>
      <c r="F4" s="11">
        <f>IF(C4=0,0,D4/C4)</f>
        <v/>
      </c>
      <c r="G4" s="12" t="inlineStr">
        <is>
          <t>Added warm intros</t>
        </is>
      </c>
    </row>
    <row r="5">
      <c r="A5" s="13" t="inlineStr">
        <is>
          <t>Week 4</t>
        </is>
      </c>
      <c r="B5" s="13" t="n">
        <v>20</v>
      </c>
      <c r="C5" s="13" t="n">
        <v>4</v>
      </c>
      <c r="D5" s="13" t="n">
        <v>2</v>
      </c>
      <c r="E5" s="14">
        <f>IF(B5=0,0,C5/B5)</f>
        <v/>
      </c>
      <c r="F5" s="14">
        <f>IF(C5=0,0,D5/C5)</f>
        <v/>
      </c>
      <c r="G5" s="15" t="inlineStr">
        <is>
          <t>Follow-ups bearing fruit</t>
        </is>
      </c>
    </row>
    <row r="6">
      <c r="A6" s="10" t="inlineStr">
        <is>
          <t>Week 5</t>
        </is>
      </c>
      <c r="B6" s="10" t="n">
        <v>25</v>
      </c>
      <c r="C6" s="10" t="n">
        <v>6</v>
      </c>
      <c r="D6" s="10" t="n">
        <v>3</v>
      </c>
      <c r="E6" s="11">
        <f>IF(B6=0,0,C6/B6)</f>
        <v/>
      </c>
      <c r="F6" s="11">
        <f>IF(C6=0,0,D6/C6)</f>
        <v/>
      </c>
      <c r="G6" s="12" t="inlineStr">
        <is>
          <t>Seasonal slowdown</t>
        </is>
      </c>
    </row>
    <row r="7">
      <c r="A7" s="13" t="inlineStr">
        <is>
          <t>Week 6</t>
        </is>
      </c>
      <c r="B7" s="13" t="n">
        <v>15</v>
      </c>
      <c r="C7" s="13" t="n">
        <v>3</v>
      </c>
      <c r="D7" s="13" t="n">
        <v>1</v>
      </c>
      <c r="E7" s="14">
        <f>IF(B7=0,0,C7/B7)</f>
        <v/>
      </c>
      <c r="F7" s="14">
        <f>IF(C7=0,0,D7/C7)</f>
        <v/>
      </c>
      <c r="G7" s="15" t="inlineStr">
        <is>
          <t>Recovery week</t>
        </is>
      </c>
    </row>
    <row r="8">
      <c r="A8" s="10" t="inlineStr">
        <is>
          <t>Week 7</t>
        </is>
      </c>
      <c r="B8" s="10" t="n">
        <v>20</v>
      </c>
      <c r="C8" s="10" t="n">
        <v>5</v>
      </c>
      <c r="D8" s="10" t="n">
        <v>2</v>
      </c>
      <c r="E8" s="11">
        <f>IF(B8=0,0,C8/B8)</f>
        <v/>
      </c>
      <c r="F8" s="11">
        <f>IF(C8=0,0,D8/C8)</f>
        <v/>
      </c>
      <c r="G8" s="12" t="inlineStr">
        <is>
          <t>Holiday impact</t>
        </is>
      </c>
    </row>
    <row r="9">
      <c r="A9" s="13" t="inlineStr">
        <is>
          <t>Week 8</t>
        </is>
      </c>
      <c r="B9" s="13" t="n">
        <v>25</v>
      </c>
      <c r="C9" s="13" t="n">
        <v>5</v>
      </c>
      <c r="D9" s="13" t="n">
        <v>2</v>
      </c>
      <c r="E9" s="14">
        <f>IF(B9=0,0,C9/B9)</f>
        <v/>
      </c>
      <c r="F9" s="14">
        <f>IF(C9=0,0,D9/C9)</f>
        <v/>
      </c>
      <c r="G9" s="15" t="inlineStr">
        <is>
          <t>Good engagement</t>
        </is>
      </c>
    </row>
    <row r="10">
      <c r="A10" s="10" t="inlineStr">
        <is>
          <t>Week 9</t>
        </is>
      </c>
      <c r="B10" s="10" t="n">
        <v>15</v>
      </c>
      <c r="C10" s="10" t="n">
        <v>4</v>
      </c>
      <c r="D10" s="10" t="n">
        <v>2</v>
      </c>
      <c r="E10" s="11">
        <f>IF(B10=0,0,C10/B10)</f>
        <v/>
      </c>
      <c r="F10" s="11">
        <f>IF(C10=0,0,D10/C10)</f>
        <v/>
      </c>
      <c r="G10" s="12" t="inlineStr">
        <is>
          <t>Building pipeline</t>
        </is>
      </c>
    </row>
    <row r="11">
      <c r="A11" s="13" t="inlineStr">
        <is>
          <t>Week 10</t>
        </is>
      </c>
      <c r="B11" s="13" t="n">
        <v>20</v>
      </c>
      <c r="C11" s="13" t="n">
        <v>4</v>
      </c>
      <c r="D11" s="13" t="n">
        <v>2</v>
      </c>
      <c r="E11" s="14">
        <f>IF(B11=0,0,C11/B11)</f>
        <v/>
      </c>
      <c r="F11" s="14">
        <f>IF(C11=0,0,D11/C11)</f>
        <v/>
      </c>
      <c r="G11" s="15" t="inlineStr">
        <is>
          <t>Strong metrics</t>
        </is>
      </c>
    </row>
    <row r="12">
      <c r="A12" s="10" t="inlineStr">
        <is>
          <t>Week 11</t>
        </is>
      </c>
      <c r="B12" s="10" t="n">
        <v>25</v>
      </c>
      <c r="C12" s="10" t="n">
        <v>6</v>
      </c>
      <c r="D12" s="10" t="n">
        <v>3</v>
      </c>
      <c r="E12" s="11">
        <f>IF(B12=0,0,C12/B12)</f>
        <v/>
      </c>
      <c r="F12" s="11">
        <f>IF(C12=0,0,D12/C12)</f>
        <v/>
      </c>
      <c r="G12" s="12" t="inlineStr">
        <is>
          <t>Excellent month</t>
        </is>
      </c>
    </row>
    <row r="13">
      <c r="A13" s="13" t="inlineStr">
        <is>
          <t>Week 12</t>
        </is>
      </c>
      <c r="B13" s="13" t="n">
        <v>15</v>
      </c>
      <c r="C13" s="13" t="n">
        <v>3</v>
      </c>
      <c r="D13" s="13" t="n">
        <v>1</v>
      </c>
      <c r="E13" s="14">
        <f>IF(B13=0,0,C13/B13)</f>
        <v/>
      </c>
      <c r="F13" s="14">
        <f>IF(C13=0,0,D13/C13)</f>
        <v/>
      </c>
      <c r="G13" s="15" t="inlineStr">
        <is>
          <t>Year-end push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15" customWidth="1" min="2" max="2"/>
    <col width="5" customWidth="1" min="3" max="3"/>
    <col width="30" customWidth="1" min="4" max="4"/>
    <col width="15" customWidth="1" min="5" max="5"/>
    <col width="5" customWidth="1" min="6" max="6"/>
  </cols>
  <sheetData>
    <row r="1">
      <c r="A1" s="16" t="inlineStr">
        <is>
          <t>INVESTOR PIPELINE DASHBOARD</t>
        </is>
      </c>
    </row>
    <row r="3">
      <c r="A3" s="17" t="inlineStr">
        <is>
          <t>Pipeline Stage Breakdown</t>
        </is>
      </c>
      <c r="D3" s="17" t="inlineStr">
        <is>
          <t>Investor Type Breakdown</t>
        </is>
      </c>
    </row>
    <row r="4">
      <c r="A4" s="18" t="inlineStr">
        <is>
          <t>Research</t>
        </is>
      </c>
      <c r="B4" s="19">
        <f>COUNTIF('Investor Pipeline'!J:J,"Research")</f>
        <v/>
      </c>
      <c r="D4" s="18" t="inlineStr">
        <is>
          <t>VC</t>
        </is>
      </c>
      <c r="E4" s="19">
        <f>COUNTIF('Investor Pipeline'!C:C,"VC")</f>
        <v/>
      </c>
    </row>
    <row r="5">
      <c r="A5" s="18" t="inlineStr">
        <is>
          <t>Outreach</t>
        </is>
      </c>
      <c r="B5" s="19">
        <f>COUNTIF('Investor Pipeline'!J:J,"Outreach")</f>
        <v/>
      </c>
      <c r="D5" s="18" t="inlineStr">
        <is>
          <t>Angel</t>
        </is>
      </c>
      <c r="E5" s="19">
        <f>COUNTIF('Investor Pipeline'!C:C,"Angel")</f>
        <v/>
      </c>
    </row>
    <row r="6">
      <c r="A6" s="18" t="inlineStr">
        <is>
          <t>Intro Meeting</t>
        </is>
      </c>
      <c r="B6" s="19">
        <f>COUNTIF('Investor Pipeline'!J:J,"Intro Meeting")</f>
        <v/>
      </c>
      <c r="D6" s="18" t="inlineStr">
        <is>
          <t>Accelerator</t>
        </is>
      </c>
      <c r="E6" s="19">
        <f>COUNTIF('Investor Pipeline'!C:C,"Accelerator")</f>
        <v/>
      </c>
    </row>
    <row r="7">
      <c r="A7" s="18" t="inlineStr">
        <is>
          <t>Follow-up</t>
        </is>
      </c>
      <c r="B7" s="19">
        <f>COUNTIF('Investor Pipeline'!J:J,"Follow-up")</f>
        <v/>
      </c>
      <c r="D7" s="18" t="inlineStr">
        <is>
          <t>Family Office</t>
        </is>
      </c>
      <c r="E7" s="19">
        <f>COUNTIF('Investor Pipeline'!C:C,"Family Office")</f>
        <v/>
      </c>
    </row>
    <row r="8">
      <c r="A8" s="18" t="inlineStr">
        <is>
          <t>Due Diligence</t>
        </is>
      </c>
      <c r="B8" s="19">
        <f>COUNTIF('Investor Pipeline'!J:J,"Due Diligence")</f>
        <v/>
      </c>
      <c r="D8" s="18" t="inlineStr">
        <is>
          <t>Grant</t>
        </is>
      </c>
      <c r="E8" s="19">
        <f>COUNTIF('Investor Pipeline'!C:C,"Grant")</f>
        <v/>
      </c>
    </row>
    <row r="9">
      <c r="A9" s="18" t="inlineStr">
        <is>
          <t>Term Sheet</t>
        </is>
      </c>
      <c r="B9" s="19">
        <f>COUNTIF('Investor Pipeline'!J:J,"Term Sheet")</f>
        <v/>
      </c>
    </row>
    <row r="10">
      <c r="A10" s="18" t="inlineStr">
        <is>
          <t>Pass</t>
        </is>
      </c>
      <c r="B10" s="19">
        <f>COUNTIF('Investor Pipeline'!J:J,"Pass")</f>
        <v/>
      </c>
    </row>
    <row r="11">
      <c r="A11" s="18" t="inlineStr">
        <is>
          <t>Closed</t>
        </is>
      </c>
      <c r="B11" s="19">
        <f>COUNTIF('Investor Pipeline'!J:J,"Closed")</f>
        <v/>
      </c>
    </row>
    <row r="12"/>
    <row r="13">
      <c r="A13" s="17" t="inlineStr">
        <is>
          <t>Priority Breakdown</t>
        </is>
      </c>
      <c r="D13" s="17" t="inlineStr">
        <is>
          <t>Conversion Funnel</t>
        </is>
      </c>
    </row>
    <row r="14">
      <c r="A14" s="18" t="inlineStr">
        <is>
          <t>Hot</t>
        </is>
      </c>
      <c r="B14" s="19">
        <f>COUNTIF('Investor Pipeline'!P:P,"Hot")</f>
        <v/>
      </c>
      <c r="D14" s="18" t="inlineStr">
        <is>
          <t>Research</t>
        </is>
      </c>
      <c r="E14" s="19">
        <f>COUNTIF('Investor Pipeline'!J:J,"Research")</f>
        <v/>
      </c>
    </row>
    <row r="15">
      <c r="A15" s="18" t="inlineStr">
        <is>
          <t>Warm</t>
        </is>
      </c>
      <c r="B15" s="19">
        <f>COUNTIF('Investor Pipeline'!P:P,"Warm")</f>
        <v/>
      </c>
      <c r="D15" s="18" t="inlineStr">
        <is>
          <t>→ Outreach</t>
        </is>
      </c>
      <c r="E15" s="19">
        <f>COUNTIF('Investor Pipeline'!J:J,"Outreach")</f>
        <v/>
      </c>
    </row>
    <row r="16">
      <c r="A16" s="18" t="inlineStr">
        <is>
          <t>Cold</t>
        </is>
      </c>
      <c r="B16" s="19">
        <f>COUNTIF('Investor Pipeline'!P:P,"Cold")</f>
        <v/>
      </c>
      <c r="D16" s="18" t="inlineStr">
        <is>
          <t>→ Meeting</t>
        </is>
      </c>
      <c r="E16" s="19">
        <f>COUNTIF('Investor Pipeline'!J:J,"Intro Meeting")</f>
        <v/>
      </c>
    </row>
    <row r="17">
      <c r="D17" s="18" t="inlineStr">
        <is>
          <t>→ Due Diligence</t>
        </is>
      </c>
      <c r="E17" s="19">
        <f>COUNTIF('Investor Pipeline'!J:J,"Due Diligence")</f>
        <v/>
      </c>
    </row>
    <row r="18">
      <c r="D18" s="18" t="inlineStr">
        <is>
          <t>→ Term Sheet</t>
        </is>
      </c>
      <c r="E18" s="19">
        <f>COUNTIF('Investor Pipeline'!J:J,"Term Sheet")</f>
        <v/>
      </c>
    </row>
    <row r="19"/>
    <row r="20">
      <c r="A20" s="20" t="inlineStr">
        <is>
          <t>KEY METRICS</t>
        </is>
      </c>
    </row>
    <row r="21">
      <c r="A21" s="21" t="inlineStr">
        <is>
          <t>Total Investors Tracked</t>
        </is>
      </c>
      <c r="B21" s="19">
        <f>COUNTA('Investor Pipeline'!A2:A21)</f>
        <v/>
      </c>
    </row>
    <row r="22">
      <c r="A22" s="21" t="inlineStr">
        <is>
          <t>Active Pipeline (Not Pass/Closed)</t>
        </is>
      </c>
      <c r="B22" s="19">
        <f>SUMPRODUCT((('Investor Pipeline'!J2:J21&lt;&gt;"Pass")*('Investor Pipeline'!J2:J21&lt;&gt;"Closed"))*1)</f>
        <v/>
      </c>
    </row>
    <row r="23">
      <c r="A23" s="21" t="inlineStr">
        <is>
          <t>Conversion Rate (Research→Closed)</t>
        </is>
      </c>
      <c r="B23" s="22">
        <f>IF(COUNTIF('Investor Pipeline'!J:J,"Research")=0,0,COUNTIF('Investor Pipeline'!J:J,"Closed")/COUNTIF('Investor Pipeline'!J:J,"Research"))</f>
        <v/>
      </c>
    </row>
    <row r="24">
      <c r="A24" s="21" t="inlineStr">
        <is>
          <t>Average Response Rate (Weekly)</t>
        </is>
      </c>
      <c r="B24" s="22">
        <f>AVERAGE('Outreach Tracker'!E2:E13)</f>
        <v/>
      </c>
    </row>
    <row r="25"/>
    <row r="26">
      <c r="A26" s="20" t="inlineStr">
        <is>
          <t>Pipeline Health Score</t>
        </is>
      </c>
    </row>
    <row r="27">
      <c r="A27" s="23" t="inlineStr">
        <is>
          <t>Hot Priority %</t>
        </is>
      </c>
      <c r="B27" s="22">
        <f>COUNTIF('Investor Pipeline'!P:P,"Hot")/COUNTA('Investor Pipeline'!A2:A21)</f>
        <v/>
      </c>
    </row>
    <row r="28">
      <c r="A28" s="23" t="inlineStr">
        <is>
          <t>Stage Distribution (beyond Research)</t>
        </is>
      </c>
      <c r="B28" s="22">
        <f>SUMPRODUCT((('Investor Pipeline'!J2:J21&lt;&gt;"Research")*('Investor Pipeline'!J2:J21&lt;&gt;"Pass")*('Investor Pipeline'!J2:J21&lt;&gt;"Closed"))*1)/COUNTA('Investor Pipeline'!A2:A21)</f>
        <v/>
      </c>
    </row>
    <row r="29">
      <c r="A29" s="23" t="inlineStr">
        <is>
          <t>Overall Health (0-100)</t>
        </is>
      </c>
      <c r="B29" s="19">
        <f>ROUNDUP((B27*40 + B28*30 + B22*30)*100,0)</f>
        <v/>
      </c>
    </row>
  </sheetData>
  <mergeCells count="3">
    <mergeCell ref="A20:F20"/>
    <mergeCell ref="A1:D1"/>
    <mergeCell ref="A26:F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2026-03-12T23:06:54Z</dcterms:created>
  <dcterms:modified xmlns:dcterms="http://purl.org/dc/terms/" xmlns:xsi="http://www.w3.org/2001/XMLSchema-instance" xsi:type="dcterms:W3CDTF">2026-03-12T23:06:54Z</dcterms:modified>
</cp:coreProperties>
</file>